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4" i="3" l="1"/>
  <c r="E64" i="3"/>
  <c r="N64" i="3"/>
  <c r="L64" i="3"/>
  <c r="J64" i="3"/>
  <c r="I64" i="3"/>
  <c r="H64" i="3"/>
  <c r="W62" i="3"/>
  <c r="E62" i="3"/>
  <c r="N62" i="3"/>
  <c r="L62" i="3"/>
  <c r="J62" i="3"/>
  <c r="I62" i="3"/>
  <c r="H62" i="3"/>
  <c r="W60" i="3"/>
  <c r="E60" i="3"/>
  <c r="N60" i="3"/>
  <c r="L60" i="3"/>
  <c r="J60" i="3"/>
  <c r="I60" i="3"/>
  <c r="H60" i="3"/>
  <c r="N59" i="3"/>
  <c r="L59" i="3"/>
  <c r="J59" i="3"/>
  <c r="H59" i="3"/>
  <c r="N58" i="3"/>
  <c r="L58" i="3"/>
  <c r="J58" i="3"/>
  <c r="I58" i="3"/>
  <c r="N57" i="3"/>
  <c r="L57" i="3"/>
  <c r="J57" i="3"/>
  <c r="H57" i="3"/>
  <c r="W54" i="3"/>
  <c r="E54" i="3"/>
  <c r="N54" i="3"/>
  <c r="L54" i="3"/>
  <c r="J54" i="3"/>
  <c r="I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8" i="3"/>
  <c r="L48" i="3"/>
  <c r="J48" i="3"/>
  <c r="H48" i="3"/>
  <c r="N47" i="3"/>
  <c r="L47" i="3"/>
  <c r="J47" i="3"/>
  <c r="I47" i="3"/>
  <c r="N46" i="3"/>
  <c r="L46" i="3"/>
  <c r="J46" i="3"/>
  <c r="I46" i="3"/>
  <c r="N45" i="3"/>
  <c r="L45" i="3"/>
  <c r="J45" i="3"/>
  <c r="I45" i="3"/>
  <c r="N44" i="3"/>
  <c r="L44" i="3"/>
  <c r="J44" i="3"/>
  <c r="I44" i="3"/>
  <c r="N42" i="3"/>
  <c r="L42" i="3"/>
  <c r="J42" i="3"/>
  <c r="I42" i="3"/>
  <c r="N39" i="3"/>
  <c r="L39" i="3"/>
  <c r="J39" i="3"/>
  <c r="I39" i="3"/>
  <c r="N37" i="3"/>
  <c r="L37" i="3"/>
  <c r="J37" i="3"/>
  <c r="H37" i="3"/>
  <c r="N36" i="3"/>
  <c r="L36" i="3"/>
  <c r="J36" i="3"/>
  <c r="H36" i="3"/>
  <c r="W33" i="3"/>
  <c r="E33" i="3"/>
  <c r="N33" i="3"/>
  <c r="L33" i="3"/>
  <c r="J33" i="3"/>
  <c r="I33" i="3"/>
  <c r="H33" i="3"/>
  <c r="N32" i="3"/>
  <c r="L32" i="3"/>
  <c r="J32" i="3"/>
  <c r="H32" i="3"/>
  <c r="W28" i="3"/>
  <c r="E28" i="3"/>
  <c r="N28" i="3"/>
  <c r="L28" i="3"/>
  <c r="J28" i="3"/>
  <c r="I28" i="3"/>
  <c r="H28" i="3"/>
  <c r="W26" i="3"/>
  <c r="E26" i="3"/>
  <c r="N26" i="3"/>
  <c r="L26" i="3"/>
  <c r="J26" i="3"/>
  <c r="I26" i="3"/>
  <c r="H26" i="3"/>
  <c r="N24" i="3"/>
  <c r="L24" i="3"/>
  <c r="J24" i="3"/>
  <c r="H24" i="3"/>
  <c r="N23" i="3"/>
  <c r="L23" i="3"/>
  <c r="J23" i="3"/>
  <c r="H23" i="3"/>
  <c r="N21" i="3"/>
  <c r="L21" i="3"/>
  <c r="J21" i="3"/>
  <c r="H21" i="3"/>
  <c r="N20" i="3"/>
  <c r="L20" i="3"/>
  <c r="J20" i="3"/>
  <c r="H20" i="3"/>
  <c r="W17" i="3"/>
  <c r="E17" i="3"/>
  <c r="N17" i="3"/>
  <c r="L17" i="3"/>
  <c r="J17" i="3"/>
  <c r="I17" i="3"/>
  <c r="H17" i="3"/>
  <c r="N16" i="3"/>
  <c r="L16" i="3"/>
  <c r="J16" i="3"/>
  <c r="H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<sst xmlns="http://schemas.openxmlformats.org/spreadsheetml/2006/main" count="395" uniqueCount="188">
  <si>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</si>
  <si>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</si>
  <si>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</si>
  <si>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</si>
  <si>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</si>
  <si>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</si>
  <si>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</si>
  <si>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</si>
  <si>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</si>
  <si>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</si>
  <si>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</si>
  <si>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</si>
  <si>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</si>
  <si>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</si>
  <si>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</si>
  <si>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</si>
  <si>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</si>
  <si>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</si>
  <si>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</si>
  <si>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</si>
  <si>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</si>
  <si>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</si>
  <si>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</si>
  <si>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</si>
  <si>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</si>
  <si>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</si>
  <si>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</si>
  <si>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</si>
  <si>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</si>
  <si>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</si>
  <si>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</si>
  <si>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</si>
  <si>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</si>
  <si>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</si>
  <si>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</si>
  <si>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</si>
  <si>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</si>
  <si>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</si>
  <si>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</si>
  <si>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</si>
  <si>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</si>
  <si>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</si>
  <si>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</si>
  <si>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</si>
  <si>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</si>
  <si>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</si>
  <si>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</si>
  <si>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</si>
  <si>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</si>
  <si>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</si>
  <si>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</si>
  <si>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</si>
  <si>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</si>
  <si>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</si>
  <si>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</si>
  <si>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</si>
  <si>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</si>
  <si>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</si>
  <si>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</si>
  <si>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</si>
  <si>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</si>
  <si>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</si>
  <si>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</si>
  <si>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</si>
  <si>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</si>
  <si>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</si>
  <si>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</si>
  <si>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</si>
  <si>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</si>
  <si>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Obec Horovce, Horovce č.25, 07202 </t>
  </si>
  <si>
    <t xml:space="preserve">Spracoval:                                         </t>
  </si>
  <si>
    <t xml:space="preserve">Projektant: Ing.Alžbeta KOČIŠOVÁ ul.Špitálska č.5 071 01 Michalovce </t>
  </si>
  <si>
    <t xml:space="preserve">JKSO : </t>
  </si>
  <si>
    <t>Dátum: 17.07.2021</t>
  </si>
  <si>
    <t>Stavba : ZNÍŹENIE ENER.NÁROĆNOSTI BUDOVY MŠ V OBCI HOROVCE k.ú.Horovce č.p.172</t>
  </si>
  <si>
    <t>Objekt : SO 01 Arch.stav.časť - zateplenie strešného plášťa</t>
  </si>
  <si>
    <t>Ing. Juraj Mojsej - MOCHOSTAV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</si>
  <si>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</si>
  <si>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</si>
  <si>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</si>
  <si>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</si>
  <si>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</si>
  <si>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</si>
  <si>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</si>
  <si>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625991303</t>
  </si>
  <si>
    <t>Zatepl. systém stierka a polystyrén samozh. hr. 30 mm okap</t>
  </si>
  <si>
    <t>m2</t>
  </si>
  <si>
    <t xml:space="preserve">                    </t>
  </si>
  <si>
    <t>62599-1303</t>
  </si>
  <si>
    <t>45.41.10</t>
  </si>
  <si>
    <t>EK</t>
  </si>
  <si>
    <t>S</t>
  </si>
  <si>
    <t>(47,25+15,1)*2*0,20 =   24,940</t>
  </si>
  <si>
    <t>625991305</t>
  </si>
  <si>
    <t>Zatepl. systém stierka a polystyrén samozh. hr. 50 mm štablón</t>
  </si>
  <si>
    <t>62599-1305</t>
  </si>
  <si>
    <t xml:space="preserve">6 - ÚPRAVY POVRCHOV, PODLAHY, VÝPLNE  spolu: </t>
  </si>
  <si>
    <t>9 - OSTATNÉ KONŠTRUKCIE A PRÁCE</t>
  </si>
  <si>
    <t>013</t>
  </si>
  <si>
    <t>979081111</t>
  </si>
  <si>
    <t>Odvoz sute a vybúraných hmôt na skládku do 1 km</t>
  </si>
  <si>
    <t>t</t>
  </si>
  <si>
    <t>97908-1111</t>
  </si>
  <si>
    <t>45.11.11</t>
  </si>
  <si>
    <t>979081121</t>
  </si>
  <si>
    <t>Odvoz sute a vybúraných hmôt na skládku každý ďalší 1 km do 10 km</t>
  </si>
  <si>
    <t>97908-1121</t>
  </si>
  <si>
    <t>15,971*9 =   143,739</t>
  </si>
  <si>
    <t>272</t>
  </si>
  <si>
    <t>979131410</t>
  </si>
  <si>
    <t>Poplatok za ulož.a znešk.stav.sute na urč.sklád. -z demol.vozoviek "O"-ost.odpad</t>
  </si>
  <si>
    <t>97913-1410</t>
  </si>
  <si>
    <t>998011002</t>
  </si>
  <si>
    <t>Presun hmôt pre budovy murované výšky do 12 m</t>
  </si>
  <si>
    <t>99801-1002</t>
  </si>
  <si>
    <t>45.21.6*</t>
  </si>
  <si>
    <t>.</t>
  </si>
  <si>
    <t xml:space="preserve">9 - OSTATNÉ KONŠTRUKCIE A PRÁCE  spolu: </t>
  </si>
  <si>
    <t xml:space="preserve">PRÁCE A DODÁVKY HSV  spolu: </t>
  </si>
  <si>
    <t>PRÁCE A DODÁVKY PSV</t>
  </si>
  <si>
    <t>712 - Povlakové krytiny</t>
  </si>
  <si>
    <t>712</t>
  </si>
  <si>
    <t>712300831</t>
  </si>
  <si>
    <t>Odstránenie povl. krytiny striech do 10° 1-vrstvovej lepenka</t>
  </si>
  <si>
    <t>I</t>
  </si>
  <si>
    <t>71230-0831</t>
  </si>
  <si>
    <t>45.22.12</t>
  </si>
  <si>
    <t>IK</t>
  </si>
  <si>
    <t xml:space="preserve">712 - Povlakové krytiny  spolu: </t>
  </si>
  <si>
    <t>713 - Izolácie tepelné</t>
  </si>
  <si>
    <t>713</t>
  </si>
  <si>
    <t>713111111</t>
  </si>
  <si>
    <t>Montáž tep. izolácie stropov, položenie na vrch</t>
  </si>
  <si>
    <t>71311-1111</t>
  </si>
  <si>
    <t>45.32.11</t>
  </si>
  <si>
    <t>7131111120</t>
  </si>
  <si>
    <t>55+205 =   260,000</t>
  </si>
  <si>
    <t>MAT</t>
  </si>
  <si>
    <t>631414190</t>
  </si>
  <si>
    <t>26.82.16</t>
  </si>
  <si>
    <t>IZ</t>
  </si>
  <si>
    <t>pochodzia strecha</t>
  </si>
  <si>
    <t>305 =   305,000</t>
  </si>
  <si>
    <t>631414199</t>
  </si>
  <si>
    <t>100*2 =   200,000</t>
  </si>
  <si>
    <t>6314141991</t>
  </si>
  <si>
    <t>ks</t>
  </si>
  <si>
    <t>6314141992</t>
  </si>
  <si>
    <t>6314141993</t>
  </si>
  <si>
    <t>6314141994</t>
  </si>
  <si>
    <t>7131914101</t>
  </si>
  <si>
    <t>Izolácia tepelná položenie paropriepustná fólia</t>
  </si>
  <si>
    <t>71319-1410</t>
  </si>
  <si>
    <t>726 =   726,000</t>
  </si>
  <si>
    <t>7131914102</t>
  </si>
  <si>
    <t>7131914103</t>
  </si>
  <si>
    <t>7133008221</t>
  </si>
  <si>
    <t>Odstránenie tep. izolácie stropov mineralna vlna hr.120mm</t>
  </si>
  <si>
    <t>71330-0822</t>
  </si>
  <si>
    <t>998713202</t>
  </si>
  <si>
    <t>Presun hmôt pre izolácie tepelné v objektoch výšky do 12 m</t>
  </si>
  <si>
    <t>99871-3202</t>
  </si>
  <si>
    <t xml:space="preserve">713 - Izolácie tepelné  spolu: </t>
  </si>
  <si>
    <t>766 - Konštrukcie stolárske</t>
  </si>
  <si>
    <t>766</t>
  </si>
  <si>
    <t>7664212121</t>
  </si>
  <si>
    <t>Montáž záklopu z OSB dosiek hr.22mm</t>
  </si>
  <si>
    <t>76642-1212</t>
  </si>
  <si>
    <t>45.42.13</t>
  </si>
  <si>
    <t>6072B0107</t>
  </si>
  <si>
    <t>Doska drevoštiepková OSB 3, hr.22 mm</t>
  </si>
  <si>
    <t>20.20.13</t>
  </si>
  <si>
    <t>998766202</t>
  </si>
  <si>
    <t>Presun hmôt pre konštr. stolárske v objektoch výšky do 12 m</t>
  </si>
  <si>
    <t>99876-6202</t>
  </si>
  <si>
    <t xml:space="preserve">766 - Konštrukcie stolárske  spolu: </t>
  </si>
  <si>
    <t xml:space="preserve">PRÁCE A DODÁVKY PSV  spolu: </t>
  </si>
  <si>
    <t>Za rozpočet celkom</t>
  </si>
  <si>
    <t>Figura</t>
  </si>
  <si>
    <t>Montáž  trámov a krížov hr.160 a 300mm</t>
  </si>
  <si>
    <t>Tepelná izolácia hr.160mm ukladaná voľne a medzi križe a trámy</t>
  </si>
  <si>
    <t xml:space="preserve">Tepelná izolácia ukladaná voľne na vrch a medzi kríže a tramami hr.300mm (2x150) </t>
  </si>
  <si>
    <t>EPS kríže 300(500x100)</t>
  </si>
  <si>
    <t>EPS kríže 160(500x100)</t>
  </si>
  <si>
    <t>EPS trámy 160(1000x100)</t>
  </si>
  <si>
    <t>EPS trámy 300(1000x100)</t>
  </si>
  <si>
    <t xml:space="preserve">Izolácia parozábrany </t>
  </si>
  <si>
    <t>Lepiaca páska na prichytenie fólie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</si>
</sst>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theme="1"/>
      <name val="Calibri"/>
      <scheme val="minor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9" fillId="0" borderId="0"/>
    <xf numFmtId="0" fontId="10" fillId="0" borderId="0" applyBorder="0">
      <alignment vertical="center"/>
    </xf>
    <xf numFmtId="165" fontId="10" fillId="0" borderId="0" applyBorder="0" applyProtection="0"/>
    <xf numFmtId="0" fontId="7" fillId="2" borderId="0" applyNumberFormat="0" applyBorder="0" applyAlignment="0" applyProtection="0">
      <alignment vertical="center"/>
    </xf>
    <xf numFmtId="164" fontId="8" fillId="0" borderId="8"/>
    <xf numFmtId="0" fontId="7" fillId="3" borderId="0" applyNumberFormat="0" applyBorder="0" applyAlignment="0" applyProtection="0">
      <alignment vertical="center"/>
    </xf>
    <xf numFmtId="0" fontId="10" fillId="0" borderId="8"/>
    <xf numFmtId="0" fontId="8" fillId="0" borderId="8">
      <alignment vertical="center"/>
    </xf>
    <xf numFmtId="0" fontId="9" fillId="0" borderId="0"/>
    <xf numFmtId="0" fontId="9" fillId="0" borderId="0"/>
    <xf numFmtId="0" fontId="8" fillId="0" borderId="0" applyBorder="0">
      <alignment vertical="center"/>
    </xf>
    <xf numFmtId="0" fontId="8" fillId="0" borderId="1">
      <alignment vertical="center"/>
    </xf>
  </cellStyleXfs>
  <cellXfs count="91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vertical="top"/>
    </xf>
    <xf numFmtId="49" fontId="1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left" vertical="top" wrapText="1"/>
    </xf>
    <xf numFmtId="168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vertical="top"/>
    </xf>
    <xf numFmtId="4" fontId="1" fillId="0" borderId="3" xfId="0" applyNumberFormat="1" applyFont="1" applyBorder="1" applyAlignment="1" applyProtection="1">
      <alignment vertical="top"/>
    </xf>
    <xf numFmtId="167" fontId="1" fillId="0" borderId="3" xfId="0" applyNumberFormat="1" applyFont="1" applyBorder="1" applyAlignment="1" applyProtection="1">
      <alignment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left" vertical="top"/>
    </xf>
    <xf numFmtId="166" fontId="1" fillId="0" borderId="3" xfId="0" applyNumberFormat="1" applyFont="1" applyBorder="1" applyAlignment="1" applyProtection="1">
      <alignment vertical="top"/>
    </xf>
    <xf numFmtId="49" fontId="1" fillId="0" borderId="3" xfId="0" applyNumberFormat="1" applyFont="1" applyBorder="1" applyAlignment="1" applyProtection="1">
      <alignment horizontal="center" vertical="top"/>
    </xf>
    <xf numFmtId="49" fontId="1" fillId="0" borderId="3" xfId="0" applyNumberFormat="1" applyFont="1" applyBorder="1" applyAlignment="1" applyProtection="1">
      <alignment horizontal="left" vertical="top"/>
    </xf>
    <xf numFmtId="49" fontId="12" fillId="0" borderId="3" xfId="0" applyNumberFormat="1" applyFont="1" applyBorder="1" applyAlignment="1" applyProtection="1">
      <alignment horizontal="left" vertical="top" wrapText="1"/>
    </xf>
    <xf numFmtId="168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vertical="top"/>
    </xf>
    <xf numFmtId="4" fontId="12" fillId="0" borderId="3" xfId="0" applyNumberFormat="1" applyFont="1" applyBorder="1" applyAlignment="1" applyProtection="1">
      <alignment vertical="top"/>
    </xf>
    <xf numFmtId="167" fontId="12" fillId="0" borderId="3" xfId="0" applyNumberFormat="1" applyFont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top"/>
    </xf>
    <xf numFmtId="0" fontId="12" fillId="0" borderId="3" xfId="0" applyFont="1" applyBorder="1" applyAlignment="1" applyProtection="1">
      <alignment horizontal="left" vertical="top"/>
    </xf>
    <xf numFmtId="49" fontId="1" fillId="0" borderId="3" xfId="0" applyNumberFormat="1" applyFont="1" applyBorder="1" applyAlignment="1" applyProtection="1">
      <alignment horizontal="right" vertical="top" wrapText="1"/>
    </xf>
    <xf numFmtId="4" fontId="11" fillId="0" borderId="3" xfId="0" applyNumberFormat="1" applyFont="1" applyBorder="1" applyAlignment="1" applyProtection="1">
      <alignment vertical="top"/>
    </xf>
    <xf numFmtId="167" fontId="11" fillId="0" borderId="3" xfId="0" applyNumberFormat="1" applyFont="1" applyBorder="1" applyAlignment="1" applyProtection="1">
      <alignment vertical="top"/>
    </xf>
    <xf numFmtId="168" fontId="11" fillId="0" borderId="3" xfId="0" applyNumberFormat="1" applyFont="1" applyBorder="1" applyAlignment="1" applyProtection="1">
      <alignment vertical="top"/>
    </xf>
    <xf numFmtId="49" fontId="11" fillId="0" borderId="3" xfId="0" applyNumberFormat="1" applyFont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13">
    <cellStyle name="1 000 Sk" xfId="8"/>
    <cellStyle name="1 000,-  Sk" xfId="2"/>
    <cellStyle name="1 000,- Kč" xfId="5"/>
    <cellStyle name="1 000,- Sk" xfId="7"/>
    <cellStyle name="1000 Sk_fakturuj99" xfId="3"/>
    <cellStyle name="20 % – Zvýraznění3" xfId="4"/>
    <cellStyle name="40 % – Zvýraznění5" xfId="6"/>
    <cellStyle name="data" xfId="9"/>
    <cellStyle name="normálne_fakturuj99" xfId="10"/>
    <cellStyle name="normálne_KLs" xfId="1"/>
    <cellStyle name="Normální" xfId="0" builtinId="0"/>
    <cellStyle name="TEXT 1" xfId="11"/>
    <cellStyle name="TEXT1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4"/>
  <sheetViews>
    <sheetView showGridLines="0" tabSelected="1" workbookViewId="0">
      <pane xSplit="4" ySplit="10" topLeftCell="E59" activePane="bottomRight" state="frozen"/>
      <selection pane="topRight"/>
      <selection pane="bottomLeft"/>
      <selection pane="bottomRight" activeCell="D51" sqref="D51"/>
    </sheetView>
  </sheetViews>
  <sheetFormatPr defaultColWidth="9" defaultRowHeight="13.5"/>
  <cols>
    <col min="1" max="1" width="4.4257812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6.85546875" style="29" customWidth="1"/>
    <col min="15" max="15" width="3.5703125" style="30" hidden="1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89" t="s">
        <v>32</v>
      </c>
      <c r="L9" s="89"/>
      <c r="M9" s="90" t="s">
        <v>33</v>
      </c>
      <c r="N9" s="90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77</v>
      </c>
      <c r="AK9" s="4" t="s">
        <v>79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78</v>
      </c>
      <c r="AK10" s="4" t="s">
        <v>80</v>
      </c>
    </row>
    <row r="12" spans="1:37">
      <c r="A12" s="64"/>
      <c r="B12" s="65" t="s">
        <v>81</v>
      </c>
      <c r="C12" s="66"/>
      <c r="D12" s="67"/>
      <c r="E12" s="68"/>
      <c r="F12" s="69"/>
      <c r="G12" s="70"/>
      <c r="H12" s="70"/>
      <c r="I12" s="70"/>
      <c r="J12" s="70"/>
      <c r="K12" s="71"/>
      <c r="L12" s="71"/>
      <c r="M12" s="68"/>
      <c r="N12" s="68"/>
      <c r="O12" s="69"/>
      <c r="P12" s="69"/>
      <c r="Q12" s="68"/>
      <c r="R12" s="68"/>
      <c r="S12" s="68"/>
      <c r="T12" s="72"/>
      <c r="U12" s="72"/>
      <c r="V12" s="72"/>
      <c r="W12" s="68"/>
      <c r="X12" s="73"/>
      <c r="Y12" s="73"/>
      <c r="Z12" s="66"/>
      <c r="AA12" s="66"/>
      <c r="AB12" s="69"/>
      <c r="AC12" s="69"/>
      <c r="AD12" s="69"/>
      <c r="AE12" s="74"/>
      <c r="AF12" s="74"/>
      <c r="AG12" s="74"/>
      <c r="AH12" s="74"/>
    </row>
    <row r="13" spans="1:37">
      <c r="A13" s="64"/>
      <c r="B13" s="66" t="s">
        <v>82</v>
      </c>
      <c r="C13" s="66"/>
      <c r="D13" s="67"/>
      <c r="E13" s="68"/>
      <c r="F13" s="69"/>
      <c r="G13" s="70"/>
      <c r="H13" s="70"/>
      <c r="I13" s="70"/>
      <c r="J13" s="70"/>
      <c r="K13" s="71"/>
      <c r="L13" s="71"/>
      <c r="M13" s="68"/>
      <c r="N13" s="68"/>
      <c r="O13" s="69"/>
      <c r="P13" s="69"/>
      <c r="Q13" s="68"/>
      <c r="R13" s="68"/>
      <c r="S13" s="68"/>
      <c r="T13" s="72"/>
      <c r="U13" s="72"/>
      <c r="V13" s="72"/>
      <c r="W13" s="68"/>
      <c r="X13" s="73"/>
      <c r="Y13" s="73"/>
      <c r="Z13" s="66"/>
      <c r="AA13" s="66"/>
      <c r="AB13" s="69"/>
      <c r="AC13" s="69"/>
      <c r="AD13" s="69"/>
      <c r="AE13" s="74"/>
      <c r="AF13" s="74"/>
      <c r="AG13" s="74"/>
      <c r="AH13" s="74"/>
    </row>
    <row r="14" spans="1:37">
      <c r="A14" s="64">
        <v>1</v>
      </c>
      <c r="B14" s="75" t="s">
        <v>83</v>
      </c>
      <c r="C14" s="66" t="s">
        <v>84</v>
      </c>
      <c r="D14" s="67" t="s">
        <v>85</v>
      </c>
      <c r="E14" s="68">
        <v>24.94</v>
      </c>
      <c r="F14" s="69" t="s">
        <v>86</v>
      </c>
      <c r="G14" s="70"/>
      <c r="H14" s="70">
        <f>ROUND(E14*G14,2)</f>
        <v>0</v>
      </c>
      <c r="I14" s="70"/>
      <c r="J14" s="70">
        <f>ROUND(E14*G14,2)</f>
        <v>0</v>
      </c>
      <c r="K14" s="71">
        <v>8.1300000000000001E-3</v>
      </c>
      <c r="L14" s="71">
        <f>E14*K14</f>
        <v>0.2027622</v>
      </c>
      <c r="M14" s="68"/>
      <c r="N14" s="68">
        <f>E14*M14</f>
        <v>0</v>
      </c>
      <c r="O14" s="69"/>
      <c r="P14" s="69" t="s">
        <v>87</v>
      </c>
      <c r="Q14" s="68"/>
      <c r="R14" s="68"/>
      <c r="S14" s="68"/>
      <c r="T14" s="72"/>
      <c r="U14" s="72"/>
      <c r="V14" s="72" t="s">
        <v>68</v>
      </c>
      <c r="W14" s="68"/>
      <c r="X14" s="76" t="s">
        <v>88</v>
      </c>
      <c r="Y14" s="76" t="s">
        <v>84</v>
      </c>
      <c r="Z14" s="66" t="s">
        <v>89</v>
      </c>
      <c r="AA14" s="66"/>
      <c r="AB14" s="69"/>
      <c r="AC14" s="69"/>
      <c r="AD14" s="69"/>
      <c r="AE14" s="74"/>
      <c r="AF14" s="74"/>
      <c r="AG14" s="74"/>
      <c r="AH14" s="74"/>
      <c r="AJ14" s="4" t="s">
        <v>90</v>
      </c>
      <c r="AK14" s="4" t="s">
        <v>91</v>
      </c>
    </row>
    <row r="15" spans="1:37">
      <c r="A15" s="64"/>
      <c r="B15" s="75"/>
      <c r="C15" s="66"/>
      <c r="D15" s="77" t="s">
        <v>92</v>
      </c>
      <c r="E15" s="78"/>
      <c r="F15" s="79"/>
      <c r="G15" s="80"/>
      <c r="H15" s="80"/>
      <c r="I15" s="80"/>
      <c r="J15" s="80"/>
      <c r="K15" s="81"/>
      <c r="L15" s="81"/>
      <c r="M15" s="78"/>
      <c r="N15" s="78"/>
      <c r="O15" s="79"/>
      <c r="P15" s="79"/>
      <c r="Q15" s="78"/>
      <c r="R15" s="78"/>
      <c r="S15" s="78"/>
      <c r="T15" s="82"/>
      <c r="U15" s="82"/>
      <c r="V15" s="82" t="s">
        <v>0</v>
      </c>
      <c r="W15" s="78"/>
      <c r="X15" s="83"/>
      <c r="Y15" s="73"/>
      <c r="Z15" s="66"/>
      <c r="AA15" s="66"/>
      <c r="AB15" s="69"/>
      <c r="AC15" s="69"/>
      <c r="AD15" s="69"/>
      <c r="AE15" s="74"/>
      <c r="AF15" s="74"/>
      <c r="AG15" s="74"/>
      <c r="AH15" s="74"/>
    </row>
    <row r="16" spans="1:37">
      <c r="A16" s="64">
        <v>2</v>
      </c>
      <c r="B16" s="75" t="s">
        <v>83</v>
      </c>
      <c r="C16" s="66" t="s">
        <v>93</v>
      </c>
      <c r="D16" s="67" t="s">
        <v>94</v>
      </c>
      <c r="E16" s="68">
        <v>24.94</v>
      </c>
      <c r="F16" s="69" t="s">
        <v>86</v>
      </c>
      <c r="G16" s="70"/>
      <c r="H16" s="70">
        <f>ROUND(E16*G16,2)</f>
        <v>0</v>
      </c>
      <c r="I16" s="70"/>
      <c r="J16" s="70">
        <f>ROUND(E16*G16,2)</f>
        <v>0</v>
      </c>
      <c r="K16" s="71">
        <v>8.5000000000000006E-3</v>
      </c>
      <c r="L16" s="71">
        <f>E16*K16</f>
        <v>0.21199000000000004</v>
      </c>
      <c r="M16" s="68"/>
      <c r="N16" s="68">
        <f>E16*M16</f>
        <v>0</v>
      </c>
      <c r="O16" s="69"/>
      <c r="P16" s="69" t="s">
        <v>87</v>
      </c>
      <c r="Q16" s="68"/>
      <c r="R16" s="68"/>
      <c r="S16" s="68"/>
      <c r="T16" s="72"/>
      <c r="U16" s="72"/>
      <c r="V16" s="72" t="s">
        <v>68</v>
      </c>
      <c r="W16" s="68"/>
      <c r="X16" s="76" t="s">
        <v>95</v>
      </c>
      <c r="Y16" s="76" t="s">
        <v>93</v>
      </c>
      <c r="Z16" s="66" t="s">
        <v>89</v>
      </c>
      <c r="AA16" s="66"/>
      <c r="AB16" s="69"/>
      <c r="AC16" s="69"/>
      <c r="AD16" s="69"/>
      <c r="AE16" s="74"/>
      <c r="AF16" s="74"/>
      <c r="AG16" s="74"/>
      <c r="AH16" s="74"/>
      <c r="AJ16" s="4" t="s">
        <v>90</v>
      </c>
      <c r="AK16" s="4" t="s">
        <v>91</v>
      </c>
    </row>
    <row r="17" spans="1:37">
      <c r="A17" s="64"/>
      <c r="B17" s="75"/>
      <c r="C17" s="66"/>
      <c r="D17" s="84" t="s">
        <v>96</v>
      </c>
      <c r="E17" s="85">
        <f>J17</f>
        <v>0</v>
      </c>
      <c r="F17" s="69"/>
      <c r="G17" s="70"/>
      <c r="H17" s="85">
        <f>SUM(H12:H16)</f>
        <v>0</v>
      </c>
      <c r="I17" s="85">
        <f>SUM(I12:I16)</f>
        <v>0</v>
      </c>
      <c r="J17" s="85">
        <f>SUM(J12:J16)</f>
        <v>0</v>
      </c>
      <c r="K17" s="71"/>
      <c r="L17" s="86">
        <f>SUM(L12:L16)</f>
        <v>0.41475220000000002</v>
      </c>
      <c r="M17" s="68"/>
      <c r="N17" s="87">
        <f>SUM(N12:N16)</f>
        <v>0</v>
      </c>
      <c r="O17" s="69"/>
      <c r="P17" s="69"/>
      <c r="Q17" s="68"/>
      <c r="R17" s="68"/>
      <c r="S17" s="68"/>
      <c r="T17" s="72"/>
      <c r="U17" s="72"/>
      <c r="V17" s="72"/>
      <c r="W17" s="68">
        <f>SUM(W12:W16)</f>
        <v>0</v>
      </c>
      <c r="X17" s="73"/>
      <c r="Y17" s="73"/>
      <c r="Z17" s="66"/>
      <c r="AA17" s="66"/>
      <c r="AB17" s="69"/>
      <c r="AC17" s="69"/>
      <c r="AD17" s="69"/>
      <c r="AE17" s="74"/>
      <c r="AF17" s="74"/>
      <c r="AG17" s="74"/>
      <c r="AH17" s="74"/>
    </row>
    <row r="18" spans="1:37">
      <c r="A18" s="64"/>
      <c r="B18" s="75"/>
      <c r="C18" s="66"/>
      <c r="D18" s="67"/>
      <c r="E18" s="68"/>
      <c r="F18" s="69"/>
      <c r="G18" s="70"/>
      <c r="H18" s="70"/>
      <c r="I18" s="70"/>
      <c r="J18" s="70"/>
      <c r="K18" s="71"/>
      <c r="L18" s="71"/>
      <c r="M18" s="68"/>
      <c r="N18" s="68"/>
      <c r="O18" s="69"/>
      <c r="P18" s="69"/>
      <c r="Q18" s="68"/>
      <c r="R18" s="68"/>
      <c r="S18" s="68"/>
      <c r="T18" s="72"/>
      <c r="U18" s="72"/>
      <c r="V18" s="72"/>
      <c r="W18" s="68"/>
      <c r="X18" s="73"/>
      <c r="Y18" s="73"/>
      <c r="Z18" s="66"/>
      <c r="AA18" s="66"/>
      <c r="AB18" s="69"/>
      <c r="AC18" s="69"/>
      <c r="AD18" s="69"/>
      <c r="AE18" s="74"/>
      <c r="AF18" s="74"/>
      <c r="AG18" s="74"/>
      <c r="AH18" s="74"/>
    </row>
    <row r="19" spans="1:37">
      <c r="A19" s="64"/>
      <c r="B19" s="66" t="s">
        <v>97</v>
      </c>
      <c r="C19" s="66"/>
      <c r="D19" s="67"/>
      <c r="E19" s="68"/>
      <c r="F19" s="69"/>
      <c r="G19" s="70"/>
      <c r="H19" s="70"/>
      <c r="I19" s="70"/>
      <c r="J19" s="70"/>
      <c r="K19" s="71"/>
      <c r="L19" s="71"/>
      <c r="M19" s="68"/>
      <c r="N19" s="68"/>
      <c r="O19" s="69"/>
      <c r="P19" s="69"/>
      <c r="Q19" s="68"/>
      <c r="R19" s="68"/>
      <c r="S19" s="68"/>
      <c r="T19" s="72"/>
      <c r="U19" s="72"/>
      <c r="V19" s="72"/>
      <c r="W19" s="68"/>
      <c r="X19" s="73"/>
      <c r="Y19" s="73"/>
      <c r="Z19" s="66"/>
      <c r="AA19" s="66"/>
      <c r="AB19" s="69"/>
      <c r="AC19" s="69"/>
      <c r="AD19" s="69"/>
      <c r="AE19" s="74"/>
      <c r="AF19" s="74"/>
      <c r="AG19" s="74"/>
      <c r="AH19" s="74"/>
    </row>
    <row r="20" spans="1:37">
      <c r="A20" s="64">
        <v>3</v>
      </c>
      <c r="B20" s="75" t="s">
        <v>98</v>
      </c>
      <c r="C20" s="66" t="s">
        <v>99</v>
      </c>
      <c r="D20" s="67" t="s">
        <v>100</v>
      </c>
      <c r="E20" s="68">
        <v>15.971</v>
      </c>
      <c r="F20" s="69" t="s">
        <v>101</v>
      </c>
      <c r="G20" s="70"/>
      <c r="H20" s="70">
        <f>ROUND(E20*G20,2)</f>
        <v>0</v>
      </c>
      <c r="I20" s="70"/>
      <c r="J20" s="70">
        <f>ROUND(E20*G20,2)</f>
        <v>0</v>
      </c>
      <c r="K20" s="71"/>
      <c r="L20" s="71">
        <f>E20*K20</f>
        <v>0</v>
      </c>
      <c r="M20" s="68"/>
      <c r="N20" s="68">
        <f>E20*M20</f>
        <v>0</v>
      </c>
      <c r="O20" s="69"/>
      <c r="P20" s="69" t="s">
        <v>87</v>
      </c>
      <c r="Q20" s="68"/>
      <c r="R20" s="68"/>
      <c r="S20" s="68"/>
      <c r="T20" s="72"/>
      <c r="U20" s="72"/>
      <c r="V20" s="72" t="s">
        <v>68</v>
      </c>
      <c r="W20" s="68"/>
      <c r="X20" s="76" t="s">
        <v>102</v>
      </c>
      <c r="Y20" s="76" t="s">
        <v>99</v>
      </c>
      <c r="Z20" s="66" t="s">
        <v>103</v>
      </c>
      <c r="AA20" s="66"/>
      <c r="AB20" s="69"/>
      <c r="AC20" s="69"/>
      <c r="AD20" s="69"/>
      <c r="AE20" s="74"/>
      <c r="AF20" s="74"/>
      <c r="AG20" s="74"/>
      <c r="AH20" s="74"/>
      <c r="AJ20" s="4" t="s">
        <v>90</v>
      </c>
      <c r="AK20" s="4" t="s">
        <v>91</v>
      </c>
    </row>
    <row r="21" spans="1:37">
      <c r="A21" s="64">
        <v>4</v>
      </c>
      <c r="B21" s="75" t="s">
        <v>98</v>
      </c>
      <c r="C21" s="66" t="s">
        <v>104</v>
      </c>
      <c r="D21" s="67" t="s">
        <v>105</v>
      </c>
      <c r="E21" s="68">
        <v>143.739</v>
      </c>
      <c r="F21" s="69" t="s">
        <v>101</v>
      </c>
      <c r="G21" s="70"/>
      <c r="H21" s="70">
        <f>ROUND(E21*G21,2)</f>
        <v>0</v>
      </c>
      <c r="I21" s="70"/>
      <c r="J21" s="70">
        <f>ROUND(E21*G21,2)</f>
        <v>0</v>
      </c>
      <c r="K21" s="71"/>
      <c r="L21" s="71">
        <f>E21*K21</f>
        <v>0</v>
      </c>
      <c r="M21" s="68"/>
      <c r="N21" s="68">
        <f>E21*M21</f>
        <v>0</v>
      </c>
      <c r="O21" s="69"/>
      <c r="P21" s="69" t="s">
        <v>87</v>
      </c>
      <c r="Q21" s="68"/>
      <c r="R21" s="68"/>
      <c r="S21" s="68"/>
      <c r="T21" s="72"/>
      <c r="U21" s="72"/>
      <c r="V21" s="72" t="s">
        <v>68</v>
      </c>
      <c r="W21" s="68"/>
      <c r="X21" s="76" t="s">
        <v>106</v>
      </c>
      <c r="Y21" s="76" t="s">
        <v>104</v>
      </c>
      <c r="Z21" s="66" t="s">
        <v>103</v>
      </c>
      <c r="AA21" s="66"/>
      <c r="AB21" s="69"/>
      <c r="AC21" s="69"/>
      <c r="AD21" s="69"/>
      <c r="AE21" s="74"/>
      <c r="AF21" s="74"/>
      <c r="AG21" s="74"/>
      <c r="AH21" s="74"/>
      <c r="AJ21" s="4" t="s">
        <v>90</v>
      </c>
      <c r="AK21" s="4" t="s">
        <v>91</v>
      </c>
    </row>
    <row r="22" spans="1:37">
      <c r="A22" s="64"/>
      <c r="B22" s="75"/>
      <c r="C22" s="66"/>
      <c r="D22" s="77" t="s">
        <v>107</v>
      </c>
      <c r="E22" s="78"/>
      <c r="F22" s="79"/>
      <c r="G22" s="80"/>
      <c r="H22" s="80"/>
      <c r="I22" s="80"/>
      <c r="J22" s="80"/>
      <c r="K22" s="81"/>
      <c r="L22" s="81"/>
      <c r="M22" s="78"/>
      <c r="N22" s="78"/>
      <c r="O22" s="79"/>
      <c r="P22" s="79"/>
      <c r="Q22" s="78"/>
      <c r="R22" s="78"/>
      <c r="S22" s="78"/>
      <c r="T22" s="82"/>
      <c r="U22" s="82"/>
      <c r="V22" s="82" t="s">
        <v>0</v>
      </c>
      <c r="W22" s="78"/>
      <c r="X22" s="83"/>
      <c r="Y22" s="73"/>
      <c r="Z22" s="66"/>
      <c r="AA22" s="66"/>
      <c r="AB22" s="69"/>
      <c r="AC22" s="69"/>
      <c r="AD22" s="69"/>
      <c r="AE22" s="74"/>
      <c r="AF22" s="74"/>
      <c r="AG22" s="74"/>
      <c r="AH22" s="74"/>
    </row>
    <row r="23" spans="1:37" ht="25.5">
      <c r="A23" s="64">
        <v>5</v>
      </c>
      <c r="B23" s="75" t="s">
        <v>108</v>
      </c>
      <c r="C23" s="66" t="s">
        <v>109</v>
      </c>
      <c r="D23" s="67" t="s">
        <v>110</v>
      </c>
      <c r="E23" s="68">
        <v>15.971</v>
      </c>
      <c r="F23" s="69" t="s">
        <v>101</v>
      </c>
      <c r="G23" s="70"/>
      <c r="H23" s="70">
        <f>ROUND(E23*G23,2)</f>
        <v>0</v>
      </c>
      <c r="I23" s="70"/>
      <c r="J23" s="70">
        <f>ROUND(E23*G23,2)</f>
        <v>0</v>
      </c>
      <c r="K23" s="71"/>
      <c r="L23" s="71">
        <f>E23*K23</f>
        <v>0</v>
      </c>
      <c r="M23" s="68"/>
      <c r="N23" s="68">
        <f>E23*M23</f>
        <v>0</v>
      </c>
      <c r="O23" s="69"/>
      <c r="P23" s="69" t="s">
        <v>87</v>
      </c>
      <c r="Q23" s="68"/>
      <c r="R23" s="68"/>
      <c r="S23" s="68"/>
      <c r="T23" s="72"/>
      <c r="U23" s="72"/>
      <c r="V23" s="72" t="s">
        <v>68</v>
      </c>
      <c r="W23" s="68"/>
      <c r="X23" s="76" t="s">
        <v>111</v>
      </c>
      <c r="Y23" s="76" t="s">
        <v>109</v>
      </c>
      <c r="Z23" s="66" t="s">
        <v>103</v>
      </c>
      <c r="AA23" s="66"/>
      <c r="AB23" s="69"/>
      <c r="AC23" s="69"/>
      <c r="AD23" s="69"/>
      <c r="AE23" s="74"/>
      <c r="AF23" s="74"/>
      <c r="AG23" s="74"/>
      <c r="AH23" s="74"/>
      <c r="AJ23" s="4" t="s">
        <v>90</v>
      </c>
      <c r="AK23" s="4" t="s">
        <v>91</v>
      </c>
    </row>
    <row r="24" spans="1:37">
      <c r="A24" s="64">
        <v>6</v>
      </c>
      <c r="B24" s="75" t="s">
        <v>83</v>
      </c>
      <c r="C24" s="66" t="s">
        <v>112</v>
      </c>
      <c r="D24" s="67" t="s">
        <v>113</v>
      </c>
      <c r="E24" s="68">
        <v>0.41499999999999998</v>
      </c>
      <c r="F24" s="69" t="s">
        <v>101</v>
      </c>
      <c r="G24" s="70"/>
      <c r="H24" s="70">
        <f>ROUND(E24*G24,2)</f>
        <v>0</v>
      </c>
      <c r="I24" s="70"/>
      <c r="J24" s="70">
        <f>ROUND(E24*G24,2)</f>
        <v>0</v>
      </c>
      <c r="K24" s="71"/>
      <c r="L24" s="71">
        <f>E24*K24</f>
        <v>0</v>
      </c>
      <c r="M24" s="68"/>
      <c r="N24" s="68">
        <f>E24*M24</f>
        <v>0</v>
      </c>
      <c r="O24" s="69"/>
      <c r="P24" s="69" t="s">
        <v>87</v>
      </c>
      <c r="Q24" s="68"/>
      <c r="R24" s="68"/>
      <c r="S24" s="68"/>
      <c r="T24" s="72"/>
      <c r="U24" s="72"/>
      <c r="V24" s="72" t="s">
        <v>68</v>
      </c>
      <c r="W24" s="68"/>
      <c r="X24" s="76" t="s">
        <v>114</v>
      </c>
      <c r="Y24" s="76" t="s">
        <v>112</v>
      </c>
      <c r="Z24" s="66" t="s">
        <v>115</v>
      </c>
      <c r="AA24" s="66"/>
      <c r="AB24" s="69"/>
      <c r="AC24" s="69"/>
      <c r="AD24" s="69"/>
      <c r="AE24" s="74"/>
      <c r="AF24" s="74"/>
      <c r="AG24" s="74"/>
      <c r="AH24" s="74"/>
      <c r="AJ24" s="4" t="s">
        <v>90</v>
      </c>
      <c r="AK24" s="4" t="s">
        <v>91</v>
      </c>
    </row>
    <row r="25" spans="1:37">
      <c r="A25" s="64"/>
      <c r="B25" s="75"/>
      <c r="C25" s="66"/>
      <c r="D25" s="77" t="s">
        <v>116</v>
      </c>
      <c r="E25" s="78"/>
      <c r="F25" s="79"/>
      <c r="G25" s="80"/>
      <c r="H25" s="80"/>
      <c r="I25" s="80"/>
      <c r="J25" s="80"/>
      <c r="K25" s="81"/>
      <c r="L25" s="81"/>
      <c r="M25" s="78"/>
      <c r="N25" s="78"/>
      <c r="O25" s="79"/>
      <c r="P25" s="79"/>
      <c r="Q25" s="78"/>
      <c r="R25" s="78"/>
      <c r="S25" s="78"/>
      <c r="T25" s="82"/>
      <c r="U25" s="82"/>
      <c r="V25" s="82" t="s">
        <v>0</v>
      </c>
      <c r="W25" s="78"/>
      <c r="X25" s="83"/>
      <c r="Y25" s="73"/>
      <c r="Z25" s="66"/>
      <c r="AA25" s="66"/>
      <c r="AB25" s="69"/>
      <c r="AC25" s="69"/>
      <c r="AD25" s="69"/>
      <c r="AE25" s="74"/>
      <c r="AF25" s="74"/>
      <c r="AG25" s="74"/>
      <c r="AH25" s="74"/>
    </row>
    <row r="26" spans="1:37">
      <c r="A26" s="64"/>
      <c r="B26" s="75"/>
      <c r="C26" s="66"/>
      <c r="D26" s="84" t="s">
        <v>117</v>
      </c>
      <c r="E26" s="85">
        <f>J26</f>
        <v>0</v>
      </c>
      <c r="F26" s="69"/>
      <c r="G26" s="70"/>
      <c r="H26" s="85">
        <f>SUM(H19:H25)</f>
        <v>0</v>
      </c>
      <c r="I26" s="85">
        <f>SUM(I19:I25)</f>
        <v>0</v>
      </c>
      <c r="J26" s="85">
        <f>SUM(J19:J25)</f>
        <v>0</v>
      </c>
      <c r="K26" s="71"/>
      <c r="L26" s="86">
        <f>SUM(L19:L25)</f>
        <v>0</v>
      </c>
      <c r="M26" s="68"/>
      <c r="N26" s="87">
        <f>SUM(N19:N25)</f>
        <v>0</v>
      </c>
      <c r="O26" s="69"/>
      <c r="P26" s="69"/>
      <c r="Q26" s="68"/>
      <c r="R26" s="68"/>
      <c r="S26" s="68"/>
      <c r="T26" s="72"/>
      <c r="U26" s="72"/>
      <c r="V26" s="72"/>
      <c r="W26" s="68">
        <f>SUM(W19:W25)</f>
        <v>0</v>
      </c>
      <c r="X26" s="73"/>
      <c r="Y26" s="73"/>
      <c r="Z26" s="66"/>
      <c r="AA26" s="66"/>
      <c r="AB26" s="69"/>
      <c r="AC26" s="69"/>
      <c r="AD26" s="69"/>
      <c r="AE26" s="74"/>
      <c r="AF26" s="74"/>
      <c r="AG26" s="74"/>
      <c r="AH26" s="74"/>
    </row>
    <row r="27" spans="1:37">
      <c r="A27" s="64"/>
      <c r="B27" s="75"/>
      <c r="C27" s="66"/>
      <c r="D27" s="67"/>
      <c r="E27" s="68"/>
      <c r="F27" s="69"/>
      <c r="G27" s="70"/>
      <c r="H27" s="70"/>
      <c r="I27" s="70"/>
      <c r="J27" s="70"/>
      <c r="K27" s="71"/>
      <c r="L27" s="71"/>
      <c r="M27" s="68"/>
      <c r="N27" s="68"/>
      <c r="O27" s="69"/>
      <c r="P27" s="69"/>
      <c r="Q27" s="68"/>
      <c r="R27" s="68"/>
      <c r="S27" s="68"/>
      <c r="T27" s="72"/>
      <c r="U27" s="72"/>
      <c r="V27" s="72"/>
      <c r="W27" s="68"/>
      <c r="X27" s="73"/>
      <c r="Y27" s="73"/>
      <c r="Z27" s="66"/>
      <c r="AA27" s="66"/>
      <c r="AB27" s="69"/>
      <c r="AC27" s="69"/>
      <c r="AD27" s="69"/>
      <c r="AE27" s="74"/>
      <c r="AF27" s="74"/>
      <c r="AG27" s="74"/>
      <c r="AH27" s="74"/>
    </row>
    <row r="28" spans="1:37">
      <c r="A28" s="64"/>
      <c r="B28" s="75"/>
      <c r="C28" s="66"/>
      <c r="D28" s="84" t="s">
        <v>118</v>
      </c>
      <c r="E28" s="87">
        <f>J28</f>
        <v>0</v>
      </c>
      <c r="F28" s="69"/>
      <c r="G28" s="70"/>
      <c r="H28" s="85">
        <f>+H17+H26</f>
        <v>0</v>
      </c>
      <c r="I28" s="85">
        <f>+I17+I26</f>
        <v>0</v>
      </c>
      <c r="J28" s="85">
        <f>+J17+J26</f>
        <v>0</v>
      </c>
      <c r="K28" s="71"/>
      <c r="L28" s="86">
        <f>+L17+L26</f>
        <v>0.41475220000000002</v>
      </c>
      <c r="M28" s="68"/>
      <c r="N28" s="87">
        <f>+N17+N26</f>
        <v>0</v>
      </c>
      <c r="O28" s="69"/>
      <c r="P28" s="69"/>
      <c r="Q28" s="68"/>
      <c r="R28" s="68"/>
      <c r="S28" s="68"/>
      <c r="T28" s="72"/>
      <c r="U28" s="72"/>
      <c r="V28" s="72"/>
      <c r="W28" s="68">
        <f>+W17+W26</f>
        <v>0</v>
      </c>
      <c r="X28" s="73"/>
      <c r="Y28" s="73"/>
      <c r="Z28" s="66"/>
      <c r="AA28" s="66"/>
      <c r="AB28" s="69"/>
      <c r="AC28" s="69"/>
      <c r="AD28" s="69"/>
      <c r="AE28" s="74"/>
      <c r="AF28" s="74"/>
      <c r="AG28" s="74"/>
      <c r="AH28" s="74"/>
    </row>
    <row r="29" spans="1:37">
      <c r="A29" s="64"/>
      <c r="B29" s="75"/>
      <c r="C29" s="66"/>
      <c r="D29" s="67"/>
      <c r="E29" s="68"/>
      <c r="F29" s="69"/>
      <c r="G29" s="70"/>
      <c r="H29" s="70"/>
      <c r="I29" s="70"/>
      <c r="J29" s="70"/>
      <c r="K29" s="71"/>
      <c r="L29" s="71"/>
      <c r="M29" s="68"/>
      <c r="N29" s="68"/>
      <c r="O29" s="69"/>
      <c r="P29" s="69"/>
      <c r="Q29" s="68"/>
      <c r="R29" s="68"/>
      <c r="S29" s="68"/>
      <c r="T29" s="72"/>
      <c r="U29" s="72"/>
      <c r="V29" s="72"/>
      <c r="W29" s="68"/>
      <c r="X29" s="73"/>
      <c r="Y29" s="73"/>
      <c r="Z29" s="66"/>
      <c r="AA29" s="66"/>
      <c r="AB29" s="69"/>
      <c r="AC29" s="69"/>
      <c r="AD29" s="69"/>
      <c r="AE29" s="74"/>
      <c r="AF29" s="74"/>
      <c r="AG29" s="74"/>
      <c r="AH29" s="74"/>
    </row>
    <row r="30" spans="1:37">
      <c r="A30" s="64"/>
      <c r="B30" s="65" t="s">
        <v>119</v>
      </c>
      <c r="C30" s="66"/>
      <c r="D30" s="67"/>
      <c r="E30" s="68"/>
      <c r="F30" s="69"/>
      <c r="G30" s="70"/>
      <c r="H30" s="70"/>
      <c r="I30" s="70"/>
      <c r="J30" s="70"/>
      <c r="K30" s="71"/>
      <c r="L30" s="71"/>
      <c r="M30" s="68"/>
      <c r="N30" s="68"/>
      <c r="O30" s="69"/>
      <c r="P30" s="69"/>
      <c r="Q30" s="68"/>
      <c r="R30" s="68"/>
      <c r="S30" s="68"/>
      <c r="T30" s="72"/>
      <c r="U30" s="72"/>
      <c r="V30" s="72"/>
      <c r="W30" s="68"/>
      <c r="X30" s="73"/>
      <c r="Y30" s="73"/>
      <c r="Z30" s="66"/>
      <c r="AA30" s="66"/>
      <c r="AB30" s="69"/>
      <c r="AC30" s="69"/>
      <c r="AD30" s="69"/>
      <c r="AE30" s="74"/>
      <c r="AF30" s="74"/>
      <c r="AG30" s="74"/>
      <c r="AH30" s="74"/>
    </row>
    <row r="31" spans="1:37">
      <c r="A31" s="64"/>
      <c r="B31" s="66" t="s">
        <v>120</v>
      </c>
      <c r="C31" s="66"/>
      <c r="D31" s="67"/>
      <c r="E31" s="68"/>
      <c r="F31" s="69"/>
      <c r="G31" s="70"/>
      <c r="H31" s="70"/>
      <c r="I31" s="70"/>
      <c r="J31" s="70"/>
      <c r="K31" s="71"/>
      <c r="L31" s="71"/>
      <c r="M31" s="68"/>
      <c r="N31" s="68"/>
      <c r="O31" s="69"/>
      <c r="P31" s="69"/>
      <c r="Q31" s="68"/>
      <c r="R31" s="68"/>
      <c r="S31" s="68"/>
      <c r="T31" s="72"/>
      <c r="U31" s="72"/>
      <c r="V31" s="72"/>
      <c r="W31" s="68"/>
      <c r="X31" s="73"/>
      <c r="Y31" s="73"/>
      <c r="Z31" s="66"/>
      <c r="AA31" s="66"/>
      <c r="AB31" s="69"/>
      <c r="AC31" s="69"/>
      <c r="AD31" s="69"/>
      <c r="AE31" s="74"/>
      <c r="AF31" s="74"/>
      <c r="AG31" s="74"/>
      <c r="AH31" s="74"/>
    </row>
    <row r="32" spans="1:37">
      <c r="A32" s="64">
        <v>7</v>
      </c>
      <c r="B32" s="75" t="s">
        <v>121</v>
      </c>
      <c r="C32" s="66" t="s">
        <v>122</v>
      </c>
      <c r="D32" s="67" t="s">
        <v>123</v>
      </c>
      <c r="E32" s="68">
        <v>726</v>
      </c>
      <c r="F32" s="69" t="s">
        <v>86</v>
      </c>
      <c r="G32" s="70"/>
      <c r="H32" s="70">
        <f>ROUND(E32*G32,2)</f>
        <v>0</v>
      </c>
      <c r="I32" s="70"/>
      <c r="J32" s="70">
        <f>ROUND(E32*G32,2)</f>
        <v>0</v>
      </c>
      <c r="K32" s="71"/>
      <c r="L32" s="71">
        <f>E32*K32</f>
        <v>0</v>
      </c>
      <c r="M32" s="68">
        <v>6.0000000000000001E-3</v>
      </c>
      <c r="N32" s="68">
        <f>E32*M32</f>
        <v>4.3559999999999999</v>
      </c>
      <c r="O32" s="69"/>
      <c r="P32" s="69" t="s">
        <v>87</v>
      </c>
      <c r="Q32" s="68"/>
      <c r="R32" s="68"/>
      <c r="S32" s="68"/>
      <c r="T32" s="72"/>
      <c r="U32" s="72"/>
      <c r="V32" s="72" t="s">
        <v>124</v>
      </c>
      <c r="W32" s="68"/>
      <c r="X32" s="76" t="s">
        <v>125</v>
      </c>
      <c r="Y32" s="76" t="s">
        <v>122</v>
      </c>
      <c r="Z32" s="66" t="s">
        <v>126</v>
      </c>
      <c r="AA32" s="66"/>
      <c r="AB32" s="69"/>
      <c r="AC32" s="69"/>
      <c r="AD32" s="69"/>
      <c r="AE32" s="74"/>
      <c r="AF32" s="74"/>
      <c r="AG32" s="74"/>
      <c r="AH32" s="74"/>
      <c r="AJ32" s="4" t="s">
        <v>127</v>
      </c>
      <c r="AK32" s="4" t="s">
        <v>91</v>
      </c>
    </row>
    <row r="33" spans="1:37">
      <c r="A33" s="64"/>
      <c r="B33" s="75"/>
      <c r="C33" s="66"/>
      <c r="D33" s="84" t="s">
        <v>128</v>
      </c>
      <c r="E33" s="85">
        <f>J33</f>
        <v>0</v>
      </c>
      <c r="F33" s="69"/>
      <c r="G33" s="70"/>
      <c r="H33" s="85">
        <f>SUM(H30:H32)</f>
        <v>0</v>
      </c>
      <c r="I33" s="85">
        <f>SUM(I30:I32)</f>
        <v>0</v>
      </c>
      <c r="J33" s="85">
        <f>SUM(J30:J32)</f>
        <v>0</v>
      </c>
      <c r="K33" s="71"/>
      <c r="L33" s="86">
        <f>SUM(L30:L32)</f>
        <v>0</v>
      </c>
      <c r="M33" s="68"/>
      <c r="N33" s="87">
        <f>SUM(N30:N32)</f>
        <v>4.3559999999999999</v>
      </c>
      <c r="O33" s="69"/>
      <c r="P33" s="69"/>
      <c r="Q33" s="68"/>
      <c r="R33" s="68"/>
      <c r="S33" s="68"/>
      <c r="T33" s="72"/>
      <c r="U33" s="72"/>
      <c r="V33" s="72"/>
      <c r="W33" s="68">
        <f>SUM(W30:W32)</f>
        <v>0</v>
      </c>
      <c r="X33" s="73"/>
      <c r="Y33" s="73"/>
      <c r="Z33" s="66"/>
      <c r="AA33" s="66"/>
      <c r="AB33" s="69"/>
      <c r="AC33" s="69"/>
      <c r="AD33" s="69"/>
      <c r="AE33" s="74"/>
      <c r="AF33" s="74"/>
      <c r="AG33" s="74"/>
      <c r="AH33" s="74"/>
    </row>
    <row r="34" spans="1:37">
      <c r="A34" s="64"/>
      <c r="B34" s="75"/>
      <c r="C34" s="66"/>
      <c r="D34" s="67"/>
      <c r="E34" s="68"/>
      <c r="F34" s="69"/>
      <c r="G34" s="70"/>
      <c r="H34" s="70"/>
      <c r="I34" s="70"/>
      <c r="J34" s="70"/>
      <c r="K34" s="71"/>
      <c r="L34" s="71"/>
      <c r="M34" s="68"/>
      <c r="N34" s="68"/>
      <c r="O34" s="69"/>
      <c r="P34" s="69"/>
      <c r="Q34" s="68"/>
      <c r="R34" s="68"/>
      <c r="S34" s="68"/>
      <c r="T34" s="72"/>
      <c r="U34" s="72"/>
      <c r="V34" s="72"/>
      <c r="W34" s="68"/>
      <c r="X34" s="73"/>
      <c r="Y34" s="73"/>
      <c r="Z34" s="66"/>
      <c r="AA34" s="66"/>
      <c r="AB34" s="69"/>
      <c r="AC34" s="69"/>
      <c r="AD34" s="69"/>
      <c r="AE34" s="74"/>
      <c r="AF34" s="74"/>
      <c r="AG34" s="74"/>
      <c r="AH34" s="74"/>
    </row>
    <row r="35" spans="1:37">
      <c r="A35" s="64"/>
      <c r="B35" s="66" t="s">
        <v>129</v>
      </c>
      <c r="C35" s="66"/>
      <c r="D35" s="67"/>
      <c r="E35" s="68"/>
      <c r="F35" s="69"/>
      <c r="G35" s="70"/>
      <c r="H35" s="70"/>
      <c r="I35" s="70"/>
      <c r="J35" s="70"/>
      <c r="K35" s="71"/>
      <c r="L35" s="71"/>
      <c r="M35" s="68"/>
      <c r="N35" s="68"/>
      <c r="O35" s="69"/>
      <c r="P35" s="69"/>
      <c r="Q35" s="68"/>
      <c r="R35" s="68"/>
      <c r="S35" s="68"/>
      <c r="T35" s="72"/>
      <c r="U35" s="72"/>
      <c r="V35" s="72"/>
      <c r="W35" s="68"/>
      <c r="X35" s="73"/>
      <c r="Y35" s="73"/>
      <c r="Z35" s="66"/>
      <c r="AA35" s="66"/>
      <c r="AB35" s="69"/>
      <c r="AC35" s="69"/>
      <c r="AD35" s="69"/>
      <c r="AE35" s="74"/>
      <c r="AF35" s="74"/>
      <c r="AG35" s="74"/>
      <c r="AH35" s="74"/>
    </row>
    <row r="36" spans="1:37">
      <c r="A36" s="64">
        <v>8</v>
      </c>
      <c r="B36" s="75" t="s">
        <v>130</v>
      </c>
      <c r="C36" s="66" t="s">
        <v>131</v>
      </c>
      <c r="D36" s="67" t="s">
        <v>132</v>
      </c>
      <c r="E36" s="68">
        <v>505</v>
      </c>
      <c r="F36" s="69" t="s">
        <v>86</v>
      </c>
      <c r="G36" s="70"/>
      <c r="H36" s="70">
        <f>ROUND(E36*G36,2)</f>
        <v>0</v>
      </c>
      <c r="I36" s="70"/>
      <c r="J36" s="70">
        <f>ROUND(E36*G36,2)</f>
        <v>0</v>
      </c>
      <c r="K36" s="71"/>
      <c r="L36" s="71">
        <f>E36*K36</f>
        <v>0</v>
      </c>
      <c r="M36" s="68"/>
      <c r="N36" s="68">
        <f>E36*M36</f>
        <v>0</v>
      </c>
      <c r="O36" s="69"/>
      <c r="P36" s="69" t="s">
        <v>87</v>
      </c>
      <c r="Q36" s="68"/>
      <c r="R36" s="68"/>
      <c r="S36" s="68"/>
      <c r="T36" s="72"/>
      <c r="U36" s="72"/>
      <c r="V36" s="72" t="s">
        <v>124</v>
      </c>
      <c r="W36" s="68"/>
      <c r="X36" s="76" t="s">
        <v>133</v>
      </c>
      <c r="Y36" s="76" t="s">
        <v>131</v>
      </c>
      <c r="Z36" s="66" t="s">
        <v>134</v>
      </c>
      <c r="AA36" s="66"/>
      <c r="AB36" s="69"/>
      <c r="AC36" s="69"/>
      <c r="AD36" s="69"/>
      <c r="AE36" s="74"/>
      <c r="AF36" s="74"/>
      <c r="AG36" s="74"/>
      <c r="AH36" s="74"/>
      <c r="AJ36" s="4" t="s">
        <v>127</v>
      </c>
      <c r="AK36" s="4" t="s">
        <v>91</v>
      </c>
    </row>
    <row r="37" spans="1:37">
      <c r="A37" s="64">
        <v>9</v>
      </c>
      <c r="B37" s="75" t="s">
        <v>130</v>
      </c>
      <c r="C37" s="66" t="s">
        <v>135</v>
      </c>
      <c r="D37" s="67" t="s">
        <v>179</v>
      </c>
      <c r="E37" s="68">
        <v>260</v>
      </c>
      <c r="F37" s="69" t="s">
        <v>86</v>
      </c>
      <c r="G37" s="70"/>
      <c r="H37" s="70">
        <f>ROUND(E37*G37,2)</f>
        <v>0</v>
      </c>
      <c r="I37" s="70"/>
      <c r="J37" s="70">
        <f>ROUND(E37*G37,2)</f>
        <v>0</v>
      </c>
      <c r="K37" s="71"/>
      <c r="L37" s="71">
        <f>E37*K37</f>
        <v>0</v>
      </c>
      <c r="M37" s="68"/>
      <c r="N37" s="68">
        <f>E37*M37</f>
        <v>0</v>
      </c>
      <c r="O37" s="69"/>
      <c r="P37" s="69" t="s">
        <v>87</v>
      </c>
      <c r="Q37" s="68"/>
      <c r="R37" s="68"/>
      <c r="S37" s="68"/>
      <c r="T37" s="72"/>
      <c r="U37" s="72"/>
      <c r="V37" s="72" t="s">
        <v>124</v>
      </c>
      <c r="W37" s="68"/>
      <c r="X37" s="76" t="s">
        <v>133</v>
      </c>
      <c r="Y37" s="76" t="s">
        <v>135</v>
      </c>
      <c r="Z37" s="66" t="s">
        <v>134</v>
      </c>
      <c r="AA37" s="66"/>
      <c r="AB37" s="69"/>
      <c r="AC37" s="69"/>
      <c r="AD37" s="69"/>
      <c r="AE37" s="74"/>
      <c r="AF37" s="74"/>
      <c r="AG37" s="74"/>
      <c r="AH37" s="74"/>
      <c r="AJ37" s="4" t="s">
        <v>127</v>
      </c>
      <c r="AK37" s="4" t="s">
        <v>91</v>
      </c>
    </row>
    <row r="38" spans="1:37">
      <c r="A38" s="64"/>
      <c r="B38" s="75"/>
      <c r="C38" s="66"/>
      <c r="D38" s="77" t="s">
        <v>136</v>
      </c>
      <c r="E38" s="78"/>
      <c r="F38" s="79"/>
      <c r="G38" s="80"/>
      <c r="H38" s="80"/>
      <c r="I38" s="80"/>
      <c r="J38" s="80"/>
      <c r="K38" s="81"/>
      <c r="L38" s="81"/>
      <c r="M38" s="78"/>
      <c r="N38" s="78"/>
      <c r="O38" s="79"/>
      <c r="P38" s="79"/>
      <c r="Q38" s="78"/>
      <c r="R38" s="78"/>
      <c r="S38" s="78"/>
      <c r="T38" s="82"/>
      <c r="U38" s="82"/>
      <c r="V38" s="82" t="s">
        <v>0</v>
      </c>
      <c r="W38" s="78"/>
      <c r="X38" s="83"/>
      <c r="Y38" s="73"/>
      <c r="Z38" s="66"/>
      <c r="AA38" s="66"/>
      <c r="AB38" s="69"/>
      <c r="AC38" s="69"/>
      <c r="AD38" s="69"/>
      <c r="AE38" s="74"/>
      <c r="AF38" s="74"/>
      <c r="AG38" s="74"/>
      <c r="AH38" s="74"/>
    </row>
    <row r="39" spans="1:37">
      <c r="A39" s="64">
        <v>10</v>
      </c>
      <c r="B39" s="75" t="s">
        <v>137</v>
      </c>
      <c r="C39" s="66" t="s">
        <v>138</v>
      </c>
      <c r="D39" s="67" t="s">
        <v>180</v>
      </c>
      <c r="E39" s="68">
        <v>305</v>
      </c>
      <c r="F39" s="69" t="s">
        <v>86</v>
      </c>
      <c r="G39" s="70"/>
      <c r="H39" s="70"/>
      <c r="I39" s="70">
        <f>ROUND(E39*G39,2)</f>
        <v>0</v>
      </c>
      <c r="J39" s="70">
        <f>ROUND(E39*G39,2)</f>
        <v>0</v>
      </c>
      <c r="K39" s="71">
        <v>3.3999999999999998E-3</v>
      </c>
      <c r="L39" s="71">
        <f>E39*K39</f>
        <v>1.0369999999999999</v>
      </c>
      <c r="M39" s="68"/>
      <c r="N39" s="68">
        <f>E39*M39</f>
        <v>0</v>
      </c>
      <c r="O39" s="69"/>
      <c r="P39" s="69" t="s">
        <v>87</v>
      </c>
      <c r="Q39" s="68"/>
      <c r="R39" s="68"/>
      <c r="S39" s="68"/>
      <c r="T39" s="72"/>
      <c r="U39" s="72"/>
      <c r="V39" s="72" t="s">
        <v>67</v>
      </c>
      <c r="W39" s="68"/>
      <c r="X39" s="76" t="s">
        <v>138</v>
      </c>
      <c r="Y39" s="76" t="s">
        <v>138</v>
      </c>
      <c r="Z39" s="66" t="s">
        <v>139</v>
      </c>
      <c r="AA39" s="66" t="s">
        <v>87</v>
      </c>
      <c r="AB39" s="69"/>
      <c r="AC39" s="69"/>
      <c r="AD39" s="69"/>
      <c r="AE39" s="74"/>
      <c r="AF39" s="74"/>
      <c r="AG39" s="74"/>
      <c r="AH39" s="74"/>
      <c r="AJ39" s="4" t="s">
        <v>140</v>
      </c>
      <c r="AK39" s="4" t="s">
        <v>91</v>
      </c>
    </row>
    <row r="40" spans="1:37">
      <c r="A40" s="64"/>
      <c r="B40" s="75"/>
      <c r="C40" s="66"/>
      <c r="D40" s="77" t="s">
        <v>141</v>
      </c>
      <c r="E40" s="78"/>
      <c r="F40" s="79"/>
      <c r="G40" s="80"/>
      <c r="H40" s="80"/>
      <c r="I40" s="80"/>
      <c r="J40" s="80"/>
      <c r="K40" s="81"/>
      <c r="L40" s="81"/>
      <c r="M40" s="78"/>
      <c r="N40" s="78"/>
      <c r="O40" s="79"/>
      <c r="P40" s="79"/>
      <c r="Q40" s="78"/>
      <c r="R40" s="78"/>
      <c r="S40" s="78"/>
      <c r="T40" s="82"/>
      <c r="U40" s="82"/>
      <c r="V40" s="82" t="s">
        <v>0</v>
      </c>
      <c r="W40" s="78"/>
      <c r="X40" s="83"/>
      <c r="Y40" s="73"/>
      <c r="Z40" s="66"/>
      <c r="AA40" s="66"/>
      <c r="AB40" s="69"/>
      <c r="AC40" s="69"/>
      <c r="AD40" s="69"/>
      <c r="AE40" s="74"/>
      <c r="AF40" s="74"/>
      <c r="AG40" s="74"/>
      <c r="AH40" s="74"/>
    </row>
    <row r="41" spans="1:37">
      <c r="A41" s="64"/>
      <c r="B41" s="75"/>
      <c r="C41" s="66"/>
      <c r="D41" s="77" t="s">
        <v>142</v>
      </c>
      <c r="E41" s="78"/>
      <c r="F41" s="79"/>
      <c r="G41" s="80"/>
      <c r="H41" s="80"/>
      <c r="I41" s="80"/>
      <c r="J41" s="80"/>
      <c r="K41" s="81"/>
      <c r="L41" s="81"/>
      <c r="M41" s="78"/>
      <c r="N41" s="78"/>
      <c r="O41" s="79"/>
      <c r="P41" s="79"/>
      <c r="Q41" s="78"/>
      <c r="R41" s="78"/>
      <c r="S41" s="78"/>
      <c r="T41" s="82"/>
      <c r="U41" s="82"/>
      <c r="V41" s="82" t="s">
        <v>0</v>
      </c>
      <c r="W41" s="78"/>
      <c r="X41" s="83"/>
      <c r="Y41" s="73"/>
      <c r="Z41" s="66"/>
      <c r="AA41" s="66"/>
      <c r="AB41" s="69"/>
      <c r="AC41" s="69"/>
      <c r="AD41" s="69"/>
      <c r="AE41" s="74"/>
      <c r="AF41" s="74"/>
      <c r="AG41" s="74"/>
      <c r="AH41" s="74"/>
    </row>
    <row r="42" spans="1:37" ht="25.5">
      <c r="A42" s="64">
        <v>11</v>
      </c>
      <c r="B42" s="75" t="s">
        <v>137</v>
      </c>
      <c r="C42" s="66" t="s">
        <v>143</v>
      </c>
      <c r="D42" s="67" t="s">
        <v>181</v>
      </c>
      <c r="E42" s="68">
        <v>200</v>
      </c>
      <c r="F42" s="69" t="s">
        <v>86</v>
      </c>
      <c r="G42" s="70"/>
      <c r="H42" s="70"/>
      <c r="I42" s="70">
        <f>ROUND(E42*G42,2)</f>
        <v>0</v>
      </c>
      <c r="J42" s="70">
        <f>ROUND(E42*G42,2)</f>
        <v>0</v>
      </c>
      <c r="K42" s="71">
        <v>1.7000000000000001E-2</v>
      </c>
      <c r="L42" s="71">
        <f>E42*K42</f>
        <v>3.4000000000000004</v>
      </c>
      <c r="M42" s="68"/>
      <c r="N42" s="68">
        <f>E42*M42</f>
        <v>0</v>
      </c>
      <c r="O42" s="69"/>
      <c r="P42" s="69" t="s">
        <v>87</v>
      </c>
      <c r="Q42" s="68"/>
      <c r="R42" s="68"/>
      <c r="S42" s="68"/>
      <c r="T42" s="72"/>
      <c r="U42" s="72"/>
      <c r="V42" s="72" t="s">
        <v>67</v>
      </c>
      <c r="W42" s="68"/>
      <c r="X42" s="76" t="s">
        <v>143</v>
      </c>
      <c r="Y42" s="76" t="s">
        <v>143</v>
      </c>
      <c r="Z42" s="66" t="s">
        <v>139</v>
      </c>
      <c r="AA42" s="66" t="s">
        <v>87</v>
      </c>
      <c r="AB42" s="69"/>
      <c r="AC42" s="69"/>
      <c r="AD42" s="69"/>
      <c r="AE42" s="74"/>
      <c r="AF42" s="74"/>
      <c r="AG42" s="74"/>
      <c r="AH42" s="74"/>
      <c r="AJ42" s="4" t="s">
        <v>140</v>
      </c>
      <c r="AK42" s="4" t="s">
        <v>91</v>
      </c>
    </row>
    <row r="43" spans="1:37">
      <c r="A43" s="64"/>
      <c r="B43" s="75"/>
      <c r="C43" s="66"/>
      <c r="D43" s="77" t="s">
        <v>144</v>
      </c>
      <c r="E43" s="78"/>
      <c r="F43" s="79"/>
      <c r="G43" s="80"/>
      <c r="H43" s="80"/>
      <c r="I43" s="80"/>
      <c r="J43" s="80"/>
      <c r="K43" s="81"/>
      <c r="L43" s="81"/>
      <c r="M43" s="78"/>
      <c r="N43" s="78"/>
      <c r="O43" s="79"/>
      <c r="P43" s="79"/>
      <c r="Q43" s="78"/>
      <c r="R43" s="78"/>
      <c r="S43" s="78"/>
      <c r="T43" s="82"/>
      <c r="U43" s="82"/>
      <c r="V43" s="82" t="s">
        <v>0</v>
      </c>
      <c r="W43" s="78"/>
      <c r="X43" s="83"/>
      <c r="Y43" s="73"/>
      <c r="Z43" s="66"/>
      <c r="AA43" s="66"/>
      <c r="AB43" s="69"/>
      <c r="AC43" s="69"/>
      <c r="AD43" s="69"/>
      <c r="AE43" s="74"/>
      <c r="AF43" s="74"/>
      <c r="AG43" s="74"/>
      <c r="AH43" s="74"/>
    </row>
    <row r="44" spans="1:37">
      <c r="A44" s="64">
        <v>12</v>
      </c>
      <c r="B44" s="75" t="s">
        <v>137</v>
      </c>
      <c r="C44" s="66" t="s">
        <v>145</v>
      </c>
      <c r="D44" s="67" t="s">
        <v>182</v>
      </c>
      <c r="E44" s="68">
        <v>60</v>
      </c>
      <c r="F44" s="69" t="s">
        <v>146</v>
      </c>
      <c r="G44" s="70"/>
      <c r="H44" s="70"/>
      <c r="I44" s="70">
        <f>ROUND(E44*G44,2)</f>
        <v>0</v>
      </c>
      <c r="J44" s="70">
        <f>ROUND(E44*G44,2)</f>
        <v>0</v>
      </c>
      <c r="K44" s="71">
        <v>1.7000000000000001E-2</v>
      </c>
      <c r="L44" s="71">
        <f>E44*K44</f>
        <v>1.02</v>
      </c>
      <c r="M44" s="68"/>
      <c r="N44" s="68">
        <f>E44*M44</f>
        <v>0</v>
      </c>
      <c r="O44" s="69"/>
      <c r="P44" s="69" t="s">
        <v>87</v>
      </c>
      <c r="Q44" s="68"/>
      <c r="R44" s="68"/>
      <c r="S44" s="68"/>
      <c r="T44" s="72"/>
      <c r="U44" s="72"/>
      <c r="V44" s="72" t="s">
        <v>67</v>
      </c>
      <c r="W44" s="68"/>
      <c r="X44" s="76" t="s">
        <v>143</v>
      </c>
      <c r="Y44" s="76" t="s">
        <v>145</v>
      </c>
      <c r="Z44" s="66" t="s">
        <v>139</v>
      </c>
      <c r="AA44" s="66" t="s">
        <v>87</v>
      </c>
      <c r="AB44" s="69"/>
      <c r="AC44" s="69"/>
      <c r="AD44" s="69"/>
      <c r="AE44" s="74"/>
      <c r="AF44" s="74"/>
      <c r="AG44" s="74"/>
      <c r="AH44" s="74"/>
      <c r="AJ44" s="4" t="s">
        <v>140</v>
      </c>
      <c r="AK44" s="4" t="s">
        <v>91</v>
      </c>
    </row>
    <row r="45" spans="1:37">
      <c r="A45" s="64">
        <v>13</v>
      </c>
      <c r="B45" s="75" t="s">
        <v>137</v>
      </c>
      <c r="C45" s="66" t="s">
        <v>147</v>
      </c>
      <c r="D45" s="67" t="s">
        <v>183</v>
      </c>
      <c r="E45" s="68">
        <v>240</v>
      </c>
      <c r="F45" s="69" t="s">
        <v>146</v>
      </c>
      <c r="G45" s="70"/>
      <c r="H45" s="70"/>
      <c r="I45" s="70">
        <f>ROUND(E45*G45,2)</f>
        <v>0</v>
      </c>
      <c r="J45" s="70">
        <f>ROUND(E45*G45,2)</f>
        <v>0</v>
      </c>
      <c r="K45" s="71">
        <v>1.7000000000000001E-2</v>
      </c>
      <c r="L45" s="71">
        <f>E45*K45</f>
        <v>4.08</v>
      </c>
      <c r="M45" s="68"/>
      <c r="N45" s="68">
        <f>E45*M45</f>
        <v>0</v>
      </c>
      <c r="O45" s="69"/>
      <c r="P45" s="69" t="s">
        <v>87</v>
      </c>
      <c r="Q45" s="68"/>
      <c r="R45" s="68"/>
      <c r="S45" s="68"/>
      <c r="T45" s="72"/>
      <c r="U45" s="72"/>
      <c r="V45" s="72" t="s">
        <v>67</v>
      </c>
      <c r="W45" s="68"/>
      <c r="X45" s="76" t="s">
        <v>143</v>
      </c>
      <c r="Y45" s="76" t="s">
        <v>147</v>
      </c>
      <c r="Z45" s="66" t="s">
        <v>139</v>
      </c>
      <c r="AA45" s="66" t="s">
        <v>87</v>
      </c>
      <c r="AB45" s="69"/>
      <c r="AC45" s="69"/>
      <c r="AD45" s="69"/>
      <c r="AE45" s="74"/>
      <c r="AF45" s="74"/>
      <c r="AG45" s="74"/>
      <c r="AH45" s="74"/>
      <c r="AJ45" s="4" t="s">
        <v>140</v>
      </c>
      <c r="AK45" s="4" t="s">
        <v>91</v>
      </c>
    </row>
    <row r="46" spans="1:37">
      <c r="A46" s="64">
        <v>14</v>
      </c>
      <c r="B46" s="75" t="s">
        <v>137</v>
      </c>
      <c r="C46" s="66" t="s">
        <v>148</v>
      </c>
      <c r="D46" s="67" t="s">
        <v>184</v>
      </c>
      <c r="E46" s="68">
        <v>220</v>
      </c>
      <c r="F46" s="69" t="s">
        <v>146</v>
      </c>
      <c r="G46" s="70"/>
      <c r="H46" s="70"/>
      <c r="I46" s="70">
        <f>ROUND(E46*G46,2)</f>
        <v>0</v>
      </c>
      <c r="J46" s="70">
        <f>ROUND(E46*G46,2)</f>
        <v>0</v>
      </c>
      <c r="K46" s="71">
        <v>1.7000000000000001E-2</v>
      </c>
      <c r="L46" s="71">
        <f>E46*K46</f>
        <v>3.74</v>
      </c>
      <c r="M46" s="68"/>
      <c r="N46" s="68">
        <f>E46*M46</f>
        <v>0</v>
      </c>
      <c r="O46" s="69"/>
      <c r="P46" s="69" t="s">
        <v>87</v>
      </c>
      <c r="Q46" s="68"/>
      <c r="R46" s="68"/>
      <c r="S46" s="68"/>
      <c r="T46" s="72"/>
      <c r="U46" s="72"/>
      <c r="V46" s="72" t="s">
        <v>67</v>
      </c>
      <c r="W46" s="68"/>
      <c r="X46" s="76" t="s">
        <v>143</v>
      </c>
      <c r="Y46" s="76" t="s">
        <v>148</v>
      </c>
      <c r="Z46" s="66" t="s">
        <v>139</v>
      </c>
      <c r="AA46" s="66" t="s">
        <v>87</v>
      </c>
      <c r="AB46" s="69"/>
      <c r="AC46" s="69"/>
      <c r="AD46" s="69"/>
      <c r="AE46" s="74"/>
      <c r="AF46" s="74"/>
      <c r="AG46" s="74"/>
      <c r="AH46" s="74"/>
      <c r="AJ46" s="4" t="s">
        <v>140</v>
      </c>
      <c r="AK46" s="4" t="s">
        <v>91</v>
      </c>
    </row>
    <row r="47" spans="1:37">
      <c r="A47" s="64">
        <v>15</v>
      </c>
      <c r="B47" s="75" t="s">
        <v>137</v>
      </c>
      <c r="C47" s="66" t="s">
        <v>149</v>
      </c>
      <c r="D47" s="67" t="s">
        <v>185</v>
      </c>
      <c r="E47" s="68">
        <v>64</v>
      </c>
      <c r="F47" s="69" t="s">
        <v>146</v>
      </c>
      <c r="G47" s="70"/>
      <c r="H47" s="70"/>
      <c r="I47" s="70">
        <f>ROUND(E47*G47,2)</f>
        <v>0</v>
      </c>
      <c r="J47" s="70">
        <f>ROUND(E47*G47,2)</f>
        <v>0</v>
      </c>
      <c r="K47" s="71">
        <v>1.7000000000000001E-2</v>
      </c>
      <c r="L47" s="71">
        <f>E47*K47</f>
        <v>1.0880000000000001</v>
      </c>
      <c r="M47" s="68"/>
      <c r="N47" s="68">
        <f>E47*M47</f>
        <v>0</v>
      </c>
      <c r="O47" s="69"/>
      <c r="P47" s="69" t="s">
        <v>87</v>
      </c>
      <c r="Q47" s="68"/>
      <c r="R47" s="68"/>
      <c r="S47" s="68"/>
      <c r="T47" s="72"/>
      <c r="U47" s="72"/>
      <c r="V47" s="72" t="s">
        <v>67</v>
      </c>
      <c r="W47" s="68"/>
      <c r="X47" s="76" t="s">
        <v>143</v>
      </c>
      <c r="Y47" s="76" t="s">
        <v>149</v>
      </c>
      <c r="Z47" s="66" t="s">
        <v>139</v>
      </c>
      <c r="AA47" s="66" t="s">
        <v>87</v>
      </c>
      <c r="AB47" s="69"/>
      <c r="AC47" s="69"/>
      <c r="AD47" s="69"/>
      <c r="AE47" s="74"/>
      <c r="AF47" s="74"/>
      <c r="AG47" s="74"/>
      <c r="AH47" s="74"/>
      <c r="AJ47" s="4" t="s">
        <v>140</v>
      </c>
      <c r="AK47" s="4" t="s">
        <v>91</v>
      </c>
    </row>
    <row r="48" spans="1:37">
      <c r="A48" s="64">
        <v>16</v>
      </c>
      <c r="B48" s="75" t="s">
        <v>130</v>
      </c>
      <c r="C48" s="66" t="s">
        <v>150</v>
      </c>
      <c r="D48" s="67" t="s">
        <v>151</v>
      </c>
      <c r="E48" s="68">
        <v>726</v>
      </c>
      <c r="F48" s="69" t="s">
        <v>86</v>
      </c>
      <c r="G48" s="70"/>
      <c r="H48" s="70">
        <f>ROUND(E48*G48,2)</f>
        <v>0</v>
      </c>
      <c r="I48" s="70"/>
      <c r="J48" s="70">
        <f>ROUND(E48*G48,2)</f>
        <v>0</v>
      </c>
      <c r="K48" s="71">
        <v>6.9999999999999994E-5</v>
      </c>
      <c r="L48" s="71">
        <f>E48*K48</f>
        <v>5.0819999999999997E-2</v>
      </c>
      <c r="M48" s="68"/>
      <c r="N48" s="68">
        <f>E48*M48</f>
        <v>0</v>
      </c>
      <c r="O48" s="69"/>
      <c r="P48" s="69" t="s">
        <v>87</v>
      </c>
      <c r="Q48" s="68"/>
      <c r="R48" s="68"/>
      <c r="S48" s="68"/>
      <c r="T48" s="72"/>
      <c r="U48" s="72"/>
      <c r="V48" s="72" t="s">
        <v>124</v>
      </c>
      <c r="W48" s="68"/>
      <c r="X48" s="76" t="s">
        <v>152</v>
      </c>
      <c r="Y48" s="76" t="s">
        <v>150</v>
      </c>
      <c r="Z48" s="66" t="s">
        <v>134</v>
      </c>
      <c r="AA48" s="66"/>
      <c r="AB48" s="69"/>
      <c r="AC48" s="69"/>
      <c r="AD48" s="69"/>
      <c r="AE48" s="74"/>
      <c r="AF48" s="74"/>
      <c r="AG48" s="74"/>
      <c r="AH48" s="74"/>
      <c r="AJ48" s="4" t="s">
        <v>127</v>
      </c>
      <c r="AK48" s="4" t="s">
        <v>91</v>
      </c>
    </row>
    <row r="49" spans="1:37">
      <c r="A49" s="64"/>
      <c r="B49" s="75"/>
      <c r="C49" s="66"/>
      <c r="D49" s="77" t="s">
        <v>153</v>
      </c>
      <c r="E49" s="78"/>
      <c r="F49" s="79"/>
      <c r="G49" s="80"/>
      <c r="H49" s="80"/>
      <c r="I49" s="80"/>
      <c r="J49" s="80"/>
      <c r="K49" s="81"/>
      <c r="L49" s="81"/>
      <c r="M49" s="78"/>
      <c r="N49" s="78"/>
      <c r="O49" s="79"/>
      <c r="P49" s="79"/>
      <c r="Q49" s="78"/>
      <c r="R49" s="78"/>
      <c r="S49" s="78"/>
      <c r="T49" s="82"/>
      <c r="U49" s="82"/>
      <c r="V49" s="82" t="s">
        <v>0</v>
      </c>
      <c r="W49" s="78"/>
      <c r="X49" s="83"/>
      <c r="Y49" s="73"/>
      <c r="Z49" s="66"/>
      <c r="AA49" s="66"/>
      <c r="AB49" s="69"/>
      <c r="AC49" s="69"/>
      <c r="AD49" s="69"/>
      <c r="AE49" s="74"/>
      <c r="AF49" s="74"/>
      <c r="AG49" s="74"/>
      <c r="AH49" s="74"/>
    </row>
    <row r="50" spans="1:37">
      <c r="A50" s="64">
        <v>17</v>
      </c>
      <c r="B50" s="75" t="s">
        <v>130</v>
      </c>
      <c r="C50" s="66" t="s">
        <v>154</v>
      </c>
      <c r="D50" s="67" t="s">
        <v>186</v>
      </c>
      <c r="E50" s="68">
        <v>145</v>
      </c>
      <c r="F50" s="69" t="s">
        <v>86</v>
      </c>
      <c r="G50" s="70"/>
      <c r="H50" s="70">
        <f>ROUND(E50*G50,2)</f>
        <v>0</v>
      </c>
      <c r="I50" s="70"/>
      <c r="J50" s="70">
        <f>ROUND(E50*G50,2)</f>
        <v>0</v>
      </c>
      <c r="K50" s="71">
        <v>6.9999999999999994E-5</v>
      </c>
      <c r="L50" s="71">
        <f>E50*K50</f>
        <v>1.0149999999999999E-2</v>
      </c>
      <c r="M50" s="68"/>
      <c r="N50" s="68">
        <f>E50*M50</f>
        <v>0</v>
      </c>
      <c r="O50" s="69"/>
      <c r="P50" s="69" t="s">
        <v>87</v>
      </c>
      <c r="Q50" s="68"/>
      <c r="R50" s="68"/>
      <c r="S50" s="68"/>
      <c r="T50" s="72"/>
      <c r="U50" s="72"/>
      <c r="V50" s="72" t="s">
        <v>124</v>
      </c>
      <c r="W50" s="68"/>
      <c r="X50" s="76" t="s">
        <v>152</v>
      </c>
      <c r="Y50" s="76" t="s">
        <v>154</v>
      </c>
      <c r="Z50" s="66" t="s">
        <v>134</v>
      </c>
      <c r="AA50" s="66"/>
      <c r="AB50" s="69"/>
      <c r="AC50" s="69"/>
      <c r="AD50" s="69"/>
      <c r="AE50" s="74"/>
      <c r="AF50" s="74"/>
      <c r="AG50" s="74"/>
      <c r="AH50" s="74"/>
      <c r="AJ50" s="4" t="s">
        <v>127</v>
      </c>
      <c r="AK50" s="4" t="s">
        <v>91</v>
      </c>
    </row>
    <row r="51" spans="1:37">
      <c r="A51" s="64">
        <v>18</v>
      </c>
      <c r="B51" s="75" t="s">
        <v>130</v>
      </c>
      <c r="C51" s="66" t="s">
        <v>155</v>
      </c>
      <c r="D51" s="67" t="s">
        <v>187</v>
      </c>
      <c r="E51" s="68">
        <v>50</v>
      </c>
      <c r="F51" s="69" t="s">
        <v>146</v>
      </c>
      <c r="G51" s="70"/>
      <c r="H51" s="70">
        <f>ROUND(E51*G51,2)</f>
        <v>0</v>
      </c>
      <c r="I51" s="70"/>
      <c r="J51" s="70">
        <f>ROUND(E51*G51,2)</f>
        <v>0</v>
      </c>
      <c r="K51" s="71">
        <v>6.9999999999999994E-5</v>
      </c>
      <c r="L51" s="71">
        <f>E51*K51</f>
        <v>3.4999999999999996E-3</v>
      </c>
      <c r="M51" s="68"/>
      <c r="N51" s="68">
        <f>E51*M51</f>
        <v>0</v>
      </c>
      <c r="O51" s="69"/>
      <c r="P51" s="69" t="s">
        <v>87</v>
      </c>
      <c r="Q51" s="68"/>
      <c r="R51" s="68"/>
      <c r="S51" s="68"/>
      <c r="T51" s="72"/>
      <c r="U51" s="72"/>
      <c r="V51" s="72" t="s">
        <v>124</v>
      </c>
      <c r="W51" s="68"/>
      <c r="X51" s="76" t="s">
        <v>152</v>
      </c>
      <c r="Y51" s="76" t="s">
        <v>155</v>
      </c>
      <c r="Z51" s="66" t="s">
        <v>134</v>
      </c>
      <c r="AA51" s="66"/>
      <c r="AB51" s="69"/>
      <c r="AC51" s="69"/>
      <c r="AD51" s="69"/>
      <c r="AE51" s="74"/>
      <c r="AF51" s="74"/>
      <c r="AG51" s="74"/>
      <c r="AH51" s="74"/>
      <c r="AJ51" s="4" t="s">
        <v>127</v>
      </c>
      <c r="AK51" s="4" t="s">
        <v>91</v>
      </c>
    </row>
    <row r="52" spans="1:37">
      <c r="A52" s="64">
        <v>19</v>
      </c>
      <c r="B52" s="75" t="s">
        <v>130</v>
      </c>
      <c r="C52" s="66" t="s">
        <v>156</v>
      </c>
      <c r="D52" s="67" t="s">
        <v>157</v>
      </c>
      <c r="E52" s="68">
        <v>295</v>
      </c>
      <c r="F52" s="69" t="s">
        <v>86</v>
      </c>
      <c r="G52" s="70"/>
      <c r="H52" s="70">
        <f>ROUND(E52*G52,2)</f>
        <v>0</v>
      </c>
      <c r="I52" s="70"/>
      <c r="J52" s="70">
        <f>ROUND(E52*G52,2)</f>
        <v>0</v>
      </c>
      <c r="K52" s="71"/>
      <c r="L52" s="71">
        <f>E52*K52</f>
        <v>0</v>
      </c>
      <c r="M52" s="68">
        <v>2E-3</v>
      </c>
      <c r="N52" s="68">
        <f>E52*M52</f>
        <v>0.59</v>
      </c>
      <c r="O52" s="69"/>
      <c r="P52" s="69" t="s">
        <v>87</v>
      </c>
      <c r="Q52" s="68"/>
      <c r="R52" s="68"/>
      <c r="S52" s="68"/>
      <c r="T52" s="72"/>
      <c r="U52" s="72"/>
      <c r="V52" s="72" t="s">
        <v>124</v>
      </c>
      <c r="W52" s="68"/>
      <c r="X52" s="76" t="s">
        <v>158</v>
      </c>
      <c r="Y52" s="76" t="s">
        <v>156</v>
      </c>
      <c r="Z52" s="66" t="s">
        <v>134</v>
      </c>
      <c r="AA52" s="66"/>
      <c r="AB52" s="69"/>
      <c r="AC52" s="69"/>
      <c r="AD52" s="69"/>
      <c r="AE52" s="74"/>
      <c r="AF52" s="74"/>
      <c r="AG52" s="74"/>
      <c r="AH52" s="74"/>
      <c r="AJ52" s="4" t="s">
        <v>127</v>
      </c>
      <c r="AK52" s="4" t="s">
        <v>91</v>
      </c>
    </row>
    <row r="53" spans="1:37">
      <c r="A53" s="64">
        <v>20</v>
      </c>
      <c r="B53" s="75" t="s">
        <v>130</v>
      </c>
      <c r="C53" s="66" t="s">
        <v>159</v>
      </c>
      <c r="D53" s="67" t="s">
        <v>160</v>
      </c>
      <c r="E53" s="68"/>
      <c r="F53" s="69" t="s">
        <v>53</v>
      </c>
      <c r="G53" s="70"/>
      <c r="H53" s="70">
        <f>ROUND(E53*G53,2)</f>
        <v>0</v>
      </c>
      <c r="I53" s="70"/>
      <c r="J53" s="70">
        <f>ROUND(E53*G53,2)</f>
        <v>0</v>
      </c>
      <c r="K53" s="71"/>
      <c r="L53" s="71">
        <f>E53*K53</f>
        <v>0</v>
      </c>
      <c r="M53" s="68"/>
      <c r="N53" s="68">
        <f>E53*M53</f>
        <v>0</v>
      </c>
      <c r="O53" s="69"/>
      <c r="P53" s="69" t="s">
        <v>87</v>
      </c>
      <c r="Q53" s="68"/>
      <c r="R53" s="68"/>
      <c r="S53" s="68"/>
      <c r="T53" s="72"/>
      <c r="U53" s="72"/>
      <c r="V53" s="72" t="s">
        <v>124</v>
      </c>
      <c r="W53" s="68"/>
      <c r="X53" s="76" t="s">
        <v>161</v>
      </c>
      <c r="Y53" s="76" t="s">
        <v>159</v>
      </c>
      <c r="Z53" s="66" t="s">
        <v>134</v>
      </c>
      <c r="AA53" s="66"/>
      <c r="AB53" s="69"/>
      <c r="AC53" s="69"/>
      <c r="AD53" s="69"/>
      <c r="AE53" s="74"/>
      <c r="AF53" s="74"/>
      <c r="AG53" s="74"/>
      <c r="AH53" s="74"/>
      <c r="AJ53" s="4" t="s">
        <v>127</v>
      </c>
      <c r="AK53" s="4" t="s">
        <v>91</v>
      </c>
    </row>
    <row r="54" spans="1:37">
      <c r="A54" s="64"/>
      <c r="B54" s="75"/>
      <c r="C54" s="66"/>
      <c r="D54" s="84" t="s">
        <v>162</v>
      </c>
      <c r="E54" s="85">
        <f>J54</f>
        <v>0</v>
      </c>
      <c r="F54" s="69"/>
      <c r="G54" s="70"/>
      <c r="H54" s="85">
        <f>SUM(H35:H53)</f>
        <v>0</v>
      </c>
      <c r="I54" s="85">
        <f>SUM(I35:I53)</f>
        <v>0</v>
      </c>
      <c r="J54" s="85">
        <f>SUM(J35:J53)</f>
        <v>0</v>
      </c>
      <c r="K54" s="71"/>
      <c r="L54" s="86">
        <f>SUM(L35:L53)</f>
        <v>14.429470000000002</v>
      </c>
      <c r="M54" s="68"/>
      <c r="N54" s="87">
        <f>SUM(N35:N53)</f>
        <v>0.59</v>
      </c>
      <c r="O54" s="69"/>
      <c r="P54" s="69"/>
      <c r="Q54" s="68"/>
      <c r="R54" s="68"/>
      <c r="S54" s="68"/>
      <c r="T54" s="72"/>
      <c r="U54" s="72"/>
      <c r="V54" s="72"/>
      <c r="W54" s="68">
        <f>SUM(W35:W53)</f>
        <v>0</v>
      </c>
      <c r="X54" s="73"/>
      <c r="Y54" s="73"/>
      <c r="Z54" s="66"/>
      <c r="AA54" s="66"/>
      <c r="AB54" s="69"/>
      <c r="AC54" s="69"/>
      <c r="AD54" s="69"/>
      <c r="AE54" s="74"/>
      <c r="AF54" s="74"/>
      <c r="AG54" s="74"/>
      <c r="AH54" s="74"/>
    </row>
    <row r="55" spans="1:37">
      <c r="A55" s="64"/>
      <c r="B55" s="75"/>
      <c r="C55" s="66"/>
      <c r="D55" s="67"/>
      <c r="E55" s="68"/>
      <c r="F55" s="69"/>
      <c r="G55" s="70"/>
      <c r="H55" s="70"/>
      <c r="I55" s="70"/>
      <c r="J55" s="70"/>
      <c r="K55" s="71"/>
      <c r="L55" s="71"/>
      <c r="M55" s="68"/>
      <c r="N55" s="68"/>
      <c r="O55" s="69"/>
      <c r="P55" s="69"/>
      <c r="Q55" s="68"/>
      <c r="R55" s="68"/>
      <c r="S55" s="68"/>
      <c r="T55" s="72"/>
      <c r="U55" s="72"/>
      <c r="V55" s="72"/>
      <c r="W55" s="68"/>
      <c r="X55" s="73"/>
      <c r="Y55" s="73"/>
      <c r="Z55" s="66"/>
      <c r="AA55" s="66"/>
      <c r="AB55" s="69"/>
      <c r="AC55" s="69"/>
      <c r="AD55" s="69"/>
      <c r="AE55" s="74"/>
      <c r="AF55" s="74"/>
      <c r="AG55" s="74"/>
      <c r="AH55" s="74"/>
    </row>
    <row r="56" spans="1:37">
      <c r="A56" s="64"/>
      <c r="B56" s="66" t="s">
        <v>163</v>
      </c>
      <c r="C56" s="66"/>
      <c r="D56" s="67"/>
      <c r="E56" s="68"/>
      <c r="F56" s="69"/>
      <c r="G56" s="70"/>
      <c r="H56" s="70"/>
      <c r="I56" s="70"/>
      <c r="J56" s="70"/>
      <c r="K56" s="71"/>
      <c r="L56" s="71"/>
      <c r="M56" s="68"/>
      <c r="N56" s="68"/>
      <c r="O56" s="69"/>
      <c r="P56" s="69"/>
      <c r="Q56" s="68"/>
      <c r="R56" s="68"/>
      <c r="S56" s="68"/>
      <c r="T56" s="72"/>
      <c r="U56" s="72"/>
      <c r="V56" s="72"/>
      <c r="W56" s="68"/>
      <c r="X56" s="73"/>
      <c r="Y56" s="73"/>
      <c r="Z56" s="66"/>
      <c r="AA56" s="66"/>
      <c r="AB56" s="69"/>
      <c r="AC56" s="69"/>
      <c r="AD56" s="69"/>
      <c r="AE56" s="74"/>
      <c r="AF56" s="74"/>
      <c r="AG56" s="74"/>
      <c r="AH56" s="74"/>
    </row>
    <row r="57" spans="1:37">
      <c r="A57" s="64">
        <v>21</v>
      </c>
      <c r="B57" s="75" t="s">
        <v>164</v>
      </c>
      <c r="C57" s="66" t="s">
        <v>165</v>
      </c>
      <c r="D57" s="67" t="s">
        <v>166</v>
      </c>
      <c r="E57" s="68">
        <v>296</v>
      </c>
      <c r="F57" s="69" t="s">
        <v>86</v>
      </c>
      <c r="G57" s="70"/>
      <c r="H57" s="70">
        <f>ROUND(E57*G57,2)</f>
        <v>0</v>
      </c>
      <c r="I57" s="70"/>
      <c r="J57" s="70">
        <f>ROUND(E57*G57,2)</f>
        <v>0</v>
      </c>
      <c r="K57" s="71">
        <v>4.0000000000000003E-5</v>
      </c>
      <c r="L57" s="71">
        <f>E57*K57</f>
        <v>1.1840000000000002E-2</v>
      </c>
      <c r="M57" s="68"/>
      <c r="N57" s="68">
        <f>E57*M57</f>
        <v>0</v>
      </c>
      <c r="O57" s="69"/>
      <c r="P57" s="69" t="s">
        <v>87</v>
      </c>
      <c r="Q57" s="68"/>
      <c r="R57" s="68"/>
      <c r="S57" s="68"/>
      <c r="T57" s="72"/>
      <c r="U57" s="72"/>
      <c r="V57" s="72" t="s">
        <v>124</v>
      </c>
      <c r="W57" s="68"/>
      <c r="X57" s="76" t="s">
        <v>167</v>
      </c>
      <c r="Y57" s="76" t="s">
        <v>165</v>
      </c>
      <c r="Z57" s="66" t="s">
        <v>168</v>
      </c>
      <c r="AA57" s="66"/>
      <c r="AB57" s="69"/>
      <c r="AC57" s="69"/>
      <c r="AD57" s="69"/>
      <c r="AE57" s="74"/>
      <c r="AF57" s="74"/>
      <c r="AG57" s="74"/>
      <c r="AH57" s="74"/>
      <c r="AJ57" s="4" t="s">
        <v>127</v>
      </c>
      <c r="AK57" s="4" t="s">
        <v>91</v>
      </c>
    </row>
    <row r="58" spans="1:37">
      <c r="A58" s="64">
        <v>22</v>
      </c>
      <c r="B58" s="75" t="s">
        <v>137</v>
      </c>
      <c r="C58" s="66" t="s">
        <v>169</v>
      </c>
      <c r="D58" s="67" t="s">
        <v>170</v>
      </c>
      <c r="E58" s="68">
        <v>296</v>
      </c>
      <c r="F58" s="69" t="s">
        <v>86</v>
      </c>
      <c r="G58" s="70"/>
      <c r="H58" s="70"/>
      <c r="I58" s="70">
        <f>ROUND(E58*G58,2)</f>
        <v>0</v>
      </c>
      <c r="J58" s="70">
        <f>ROUND(E58*G58,2)</f>
        <v>0</v>
      </c>
      <c r="K58" s="71"/>
      <c r="L58" s="71">
        <f>E58*K58</f>
        <v>0</v>
      </c>
      <c r="M58" s="68"/>
      <c r="N58" s="68">
        <f>E58*M58</f>
        <v>0</v>
      </c>
      <c r="O58" s="69"/>
      <c r="P58" s="69" t="s">
        <v>87</v>
      </c>
      <c r="Q58" s="68"/>
      <c r="R58" s="68"/>
      <c r="S58" s="68"/>
      <c r="T58" s="72"/>
      <c r="U58" s="72"/>
      <c r="V58" s="72" t="s">
        <v>67</v>
      </c>
      <c r="W58" s="68"/>
      <c r="X58" s="76" t="s">
        <v>169</v>
      </c>
      <c r="Y58" s="76" t="s">
        <v>169</v>
      </c>
      <c r="Z58" s="66" t="s">
        <v>171</v>
      </c>
      <c r="AA58" s="66" t="s">
        <v>87</v>
      </c>
      <c r="AB58" s="69"/>
      <c r="AC58" s="69"/>
      <c r="AD58" s="69"/>
      <c r="AE58" s="74"/>
      <c r="AF58" s="74"/>
      <c r="AG58" s="74"/>
      <c r="AH58" s="74"/>
      <c r="AJ58" s="4" t="s">
        <v>140</v>
      </c>
      <c r="AK58" s="4" t="s">
        <v>91</v>
      </c>
    </row>
    <row r="59" spans="1:37">
      <c r="A59" s="64">
        <v>23</v>
      </c>
      <c r="B59" s="75" t="s">
        <v>164</v>
      </c>
      <c r="C59" s="66" t="s">
        <v>172</v>
      </c>
      <c r="D59" s="67" t="s">
        <v>173</v>
      </c>
      <c r="E59" s="68"/>
      <c r="F59" s="69" t="s">
        <v>53</v>
      </c>
      <c r="G59" s="70"/>
      <c r="H59" s="70">
        <f>ROUND(E59*G59,2)</f>
        <v>0</v>
      </c>
      <c r="I59" s="70"/>
      <c r="J59" s="70">
        <f>ROUND(E59*G59,2)</f>
        <v>0</v>
      </c>
      <c r="K59" s="71"/>
      <c r="L59" s="71">
        <f>E59*K59</f>
        <v>0</v>
      </c>
      <c r="M59" s="68"/>
      <c r="N59" s="68">
        <f>E59*M59</f>
        <v>0</v>
      </c>
      <c r="O59" s="69"/>
      <c r="P59" s="69" t="s">
        <v>87</v>
      </c>
      <c r="Q59" s="68"/>
      <c r="R59" s="68"/>
      <c r="S59" s="68"/>
      <c r="T59" s="72"/>
      <c r="U59" s="72"/>
      <c r="V59" s="72" t="s">
        <v>124</v>
      </c>
      <c r="W59" s="68"/>
      <c r="X59" s="76" t="s">
        <v>174</v>
      </c>
      <c r="Y59" s="76" t="s">
        <v>172</v>
      </c>
      <c r="Z59" s="66" t="s">
        <v>168</v>
      </c>
      <c r="AA59" s="66"/>
      <c r="AB59" s="69"/>
      <c r="AC59" s="69"/>
      <c r="AD59" s="69"/>
      <c r="AE59" s="74"/>
      <c r="AF59" s="74"/>
      <c r="AG59" s="74"/>
      <c r="AH59" s="74"/>
      <c r="AJ59" s="4" t="s">
        <v>127</v>
      </c>
      <c r="AK59" s="4" t="s">
        <v>91</v>
      </c>
    </row>
    <row r="60" spans="1:37">
      <c r="A60" s="64"/>
      <c r="B60" s="75"/>
      <c r="C60" s="66"/>
      <c r="D60" s="84" t="s">
        <v>175</v>
      </c>
      <c r="E60" s="85">
        <f>J60</f>
        <v>0</v>
      </c>
      <c r="F60" s="69"/>
      <c r="G60" s="70"/>
      <c r="H60" s="85">
        <f>SUM(H56:H59)</f>
        <v>0</v>
      </c>
      <c r="I60" s="85">
        <f>SUM(I56:I59)</f>
        <v>0</v>
      </c>
      <c r="J60" s="85">
        <f>SUM(J56:J59)</f>
        <v>0</v>
      </c>
      <c r="K60" s="71"/>
      <c r="L60" s="86">
        <f>SUM(L56:L59)</f>
        <v>1.1840000000000002E-2</v>
      </c>
      <c r="M60" s="68"/>
      <c r="N60" s="87">
        <f>SUM(N56:N59)</f>
        <v>0</v>
      </c>
      <c r="O60" s="69"/>
      <c r="P60" s="69"/>
      <c r="Q60" s="68"/>
      <c r="R60" s="68"/>
      <c r="S60" s="68"/>
      <c r="T60" s="72"/>
      <c r="U60" s="72"/>
      <c r="V60" s="72"/>
      <c r="W60" s="68">
        <f>SUM(W56:W59)</f>
        <v>0</v>
      </c>
      <c r="X60" s="73"/>
      <c r="Y60" s="73"/>
      <c r="Z60" s="66"/>
      <c r="AA60" s="66"/>
      <c r="AB60" s="69"/>
      <c r="AC60" s="69"/>
      <c r="AD60" s="69"/>
      <c r="AE60" s="74"/>
      <c r="AF60" s="74"/>
      <c r="AG60" s="74"/>
      <c r="AH60" s="74"/>
    </row>
    <row r="61" spans="1:37">
      <c r="A61" s="64"/>
      <c r="B61" s="75"/>
      <c r="C61" s="66"/>
      <c r="D61" s="67"/>
      <c r="E61" s="68"/>
      <c r="F61" s="69"/>
      <c r="G61" s="70"/>
      <c r="H61" s="70"/>
      <c r="I61" s="70"/>
      <c r="J61" s="70"/>
      <c r="K61" s="71"/>
      <c r="L61" s="71"/>
      <c r="M61" s="68"/>
      <c r="N61" s="68"/>
      <c r="O61" s="69"/>
      <c r="P61" s="69"/>
      <c r="Q61" s="68"/>
      <c r="R61" s="68"/>
      <c r="S61" s="68"/>
      <c r="T61" s="72"/>
      <c r="U61" s="72"/>
      <c r="V61" s="72"/>
      <c r="W61" s="68"/>
      <c r="X61" s="73"/>
      <c r="Y61" s="73"/>
      <c r="Z61" s="66"/>
      <c r="AA61" s="66"/>
      <c r="AB61" s="69"/>
      <c r="AC61" s="69"/>
      <c r="AD61" s="69"/>
      <c r="AE61" s="74"/>
      <c r="AF61" s="74"/>
      <c r="AG61" s="74"/>
      <c r="AH61" s="74"/>
    </row>
    <row r="62" spans="1:37">
      <c r="A62" s="64"/>
      <c r="B62" s="75"/>
      <c r="C62" s="66"/>
      <c r="D62" s="84" t="s">
        <v>176</v>
      </c>
      <c r="E62" s="85">
        <f>J62</f>
        <v>0</v>
      </c>
      <c r="F62" s="69"/>
      <c r="G62" s="70"/>
      <c r="H62" s="85">
        <f>+H33+H54+H60</f>
        <v>0</v>
      </c>
      <c r="I62" s="85">
        <f>+I33+I54+I60</f>
        <v>0</v>
      </c>
      <c r="J62" s="85">
        <f>+J33+J54+J60</f>
        <v>0</v>
      </c>
      <c r="K62" s="71"/>
      <c r="L62" s="86">
        <f>+L33+L54+L60</f>
        <v>14.441310000000001</v>
      </c>
      <c r="M62" s="68"/>
      <c r="N62" s="87">
        <f>+N33+N54+N60</f>
        <v>4.9459999999999997</v>
      </c>
      <c r="O62" s="69"/>
      <c r="P62" s="69"/>
      <c r="Q62" s="68"/>
      <c r="R62" s="68"/>
      <c r="S62" s="68"/>
      <c r="T62" s="72"/>
      <c r="U62" s="72"/>
      <c r="V62" s="72"/>
      <c r="W62" s="68">
        <f>+W33+W54+W60</f>
        <v>0</v>
      </c>
      <c r="X62" s="73"/>
      <c r="Y62" s="73"/>
      <c r="Z62" s="66"/>
      <c r="AA62" s="66"/>
      <c r="AB62" s="69"/>
      <c r="AC62" s="69"/>
      <c r="AD62" s="69"/>
      <c r="AE62" s="74"/>
      <c r="AF62" s="74"/>
      <c r="AG62" s="74"/>
      <c r="AH62" s="74"/>
    </row>
    <row r="63" spans="1:37">
      <c r="A63" s="64"/>
      <c r="B63" s="75"/>
      <c r="C63" s="66"/>
      <c r="D63" s="67"/>
      <c r="E63" s="68"/>
      <c r="F63" s="69"/>
      <c r="G63" s="70"/>
      <c r="H63" s="70"/>
      <c r="I63" s="70"/>
      <c r="J63" s="70"/>
      <c r="K63" s="71"/>
      <c r="L63" s="71"/>
      <c r="M63" s="68"/>
      <c r="N63" s="68"/>
      <c r="O63" s="69"/>
      <c r="P63" s="69"/>
      <c r="Q63" s="68"/>
      <c r="R63" s="68"/>
      <c r="S63" s="68"/>
      <c r="T63" s="72"/>
      <c r="U63" s="72"/>
      <c r="V63" s="72"/>
      <c r="W63" s="68"/>
      <c r="X63" s="73"/>
      <c r="Y63" s="73"/>
      <c r="Z63" s="66"/>
      <c r="AA63" s="66"/>
      <c r="AB63" s="69"/>
      <c r="AC63" s="69"/>
      <c r="AD63" s="69"/>
      <c r="AE63" s="74"/>
      <c r="AF63" s="74"/>
      <c r="AG63" s="74"/>
      <c r="AH63" s="74"/>
    </row>
    <row r="64" spans="1:37">
      <c r="A64" s="64"/>
      <c r="B64" s="75"/>
      <c r="C64" s="66"/>
      <c r="D64" s="88" t="s">
        <v>177</v>
      </c>
      <c r="E64" s="85">
        <f>J64</f>
        <v>0</v>
      </c>
      <c r="F64" s="69"/>
      <c r="G64" s="70"/>
      <c r="H64" s="85">
        <f>+H28+H62</f>
        <v>0</v>
      </c>
      <c r="I64" s="85">
        <f>+I28+I62</f>
        <v>0</v>
      </c>
      <c r="J64" s="85">
        <f>+J28+J62</f>
        <v>0</v>
      </c>
      <c r="K64" s="71"/>
      <c r="L64" s="86">
        <f>+L28+L62</f>
        <v>14.856062200000002</v>
      </c>
      <c r="M64" s="68"/>
      <c r="N64" s="87">
        <f>+N28+N62</f>
        <v>4.9459999999999997</v>
      </c>
      <c r="O64" s="69"/>
      <c r="P64" s="69"/>
      <c r="Q64" s="68"/>
      <c r="R64" s="68"/>
      <c r="S64" s="68"/>
      <c r="T64" s="72"/>
      <c r="U64" s="72"/>
      <c r="V64" s="72"/>
      <c r="W64" s="68">
        <f>+W28+W62</f>
        <v>0</v>
      </c>
      <c r="X64" s="73"/>
      <c r="Y64" s="73"/>
      <c r="Z64" s="66"/>
      <c r="AA64" s="66"/>
      <c r="AB64" s="69"/>
      <c r="AC64" s="69"/>
      <c r="AD64" s="69"/>
      <c r="AE64" s="74"/>
      <c r="AF64" s="74"/>
      <c r="AG64" s="74"/>
      <c r="AH64" s="7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178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revision>2</cp:revision>
  <cp:lastPrinted>2019-05-20T14:23:00Z</cp:lastPrinted>
  <dcterms:created xsi:type="dcterms:W3CDTF">1999-04-06T07:39:00Z</dcterms:created>
  <dcterms:modified xsi:type="dcterms:W3CDTF">2021-09-16T17:17:37Z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